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382" documentId="13_ncr:1_{F6CB121F-512D-4AA6-A0C1-0FB36C537598}" xr6:coauthVersionLast="47" xr6:coauthVersionMax="47" xr10:uidLastSave="{637CB708-9B91-449A-8D60-6170BEE26527}"/>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<sst xmlns="http://schemas.openxmlformats.org/spreadsheetml/2006/main" count="180310" uniqueCount="39133">
  <si>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</si>
  <si>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</si>
  <si>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</si>
  <si>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</si>
  <si>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</si>
  <si>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</si>
  <si>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</si>
  <si>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</si>
  <si>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</si>
  <si>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</si>
  <si>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</si>
  <si>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</si>
  <si>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</si>
  <si>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</si>
  <si>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</si>
  <si>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</si>
  <si>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</si>
  <si>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</si>
  <si>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</si>
  <si>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</si>
  <si>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</si>
  <si>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</si>
  <si>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</si>
  <si>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</si>
  <si>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</si>
  <si>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</si>
  <si>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</si>
  <si>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</si>
  <si>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</si>
  <si>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</si>
  <si>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</si>
  <si>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</si>
  <si>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</si>
  <si>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</si>
  <si>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</si>
  <si>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</si>
  <si>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</si>
  <si>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</si>
  <si>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</si>
  <si>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</si>
  <si>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</si>
  <si>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</si>
  <si>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</si>
  <si>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</si>
  <si>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</si>
  <si>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</si>
  <si>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</si>
  <si>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</si>
  <si>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</si>
  <si>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</si>
  <si>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</si>
  <si>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</si>
  <si>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</si>
  <si>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</si>
  <si>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</si>
  <si>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</si>
  <si>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</si>
  <si>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</si>
  <si>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</si>
  <si>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</si>
  <si>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</si>
  <si>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</si>
  <si>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</si>
  <si>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</si>
  <si>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</si>
  <si>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</si>
  <si>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</si>
  <si>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</si>
  <si>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</si>
  <si>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</si>
  <si>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</si>
  <si>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</si>
  <si>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</si>
  <si>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</si>
  <si>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</si>
  <si>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</si>
  <si>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</si>
  <si>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</si>
  <si>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</si>
  <si>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</si>
  <si>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</si>
  <si>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</si>
  <si>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</si>
  <si>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</si>
  <si>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</si>
  <si>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</si>
  <si>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</si>
  <si>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</si>
  <si>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</si>
  <si>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</si>
  <si>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</si>
  <si>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</si>
  <si>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</si>
  <si>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</si>
  <si>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</si>
  <si>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</si>
  <si>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</si>
  <si>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</si>
  <si>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</si>
  <si>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</si>
  <si>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</si>
  <si>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</si>
  <si>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</si>
  <si>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</si>
  <si>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</si>
  <si>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</si>
  <si>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</si>
  <si>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</si>
  <si>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</si>
  <si>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</si>
  <si>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</si>
  <si>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</si>
  <si>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</si>
  <si>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</si>
  <si>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</si>
  <si>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</si>
  <si>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</si>
  <si>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</si>
  <si>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</si>
  <si>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</si>
  <si>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</si>
  <si>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</si>
  <si>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</si>
  <si>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</si>
  <si>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</si>
  <si>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</si>
  <si>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</si>
  <si>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</si>
  <si>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</si>
  <si>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</si>
  <si>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</si>
  <si>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</si>
  <si>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</si>
  <si>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</si>
  <si>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</si>
  <si>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</si>
  <si>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</si>
  <si>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</si>
  <si>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</si>
  <si>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</si>
  <si>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</si>
  <si>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</si>
  <si>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</si>
  <si>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</si>
  <si>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</si>
  <si>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</si>
  <si>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</si>
  <si>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</si>
  <si>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</si>
  <si>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</si>
  <si>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</si>
  <si>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</si>
  <si>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</si>
  <si>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</si>
  <si>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</si>
  <si>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</si>
  <si>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</si>
  <si>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</si>
  <si>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</si>
  <si>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</si>
  <si>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</si>
  <si>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</si>
  <si>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</si>
  <si>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</si>
  <si>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</si>
  <si>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</si>
  <si>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</si>
  <si>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</si>
  <si>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</si>
  <si>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</si>
  <si>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</si>
  <si>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</si>
  <si>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</si>
  <si>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</si>
  <si>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</si>
  <si>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</si>
  <si>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</si>
  <si>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</si>
  <si>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</si>
  <si>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</si>
  <si>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</si>
  <si>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</si>
  <si>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</si>
  <si>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</si>
  <si>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</si>
  <si>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</si>
  <si>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</si>
  <si>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</si>
  <si>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</si>
  <si>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</si>
  <si>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</si>
  <si>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</si>
  <si>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</si>
  <si>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</si>
  <si>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</si>
  <si>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</si>
  <si>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</si>
  <si>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</si>
  <si>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</si>
  <si>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</si>
  <si>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</si>
  <si>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</si>
  <si>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</si>
  <si>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</si>
  <si>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</si>
  <si>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</si>
  <si>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</si>
  <si>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</si>
  <si>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</si>
  <si>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</si>
  <si>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</si>
  <si>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</si>
  <si>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</si>
  <si>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</si>
  <si>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</si>
  <si>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</si>
  <si>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</si>
  <si>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</si>
  <si>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</si>
  <si>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</si>
  <si>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</si>
  <si>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</si>
  <si>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</si>
  <si>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</si>
  <si>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</si>
  <si>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</si>
  <si>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</si>
  <si>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</si>
  <si>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</si>
  <si>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</si>
  <si>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</si>
  <si>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</si>
  <si>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</si>
  <si>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</si>
  <si>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</si>
  <si>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</si>
  <si>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</si>
  <si>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</si>
  <si>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</si>
  <si>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</si>
  <si>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</si>
  <si>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</si>
  <si>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</si>
  <si>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</si>
  <si>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</si>
  <si>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</si>
  <si>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</si>
  <si>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</si>
  <si>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</si>
  <si>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</si>
  <si>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</si>
  <si>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</si>
  <si>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</si>
  <si>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</si>
  <si>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</si>
  <si>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</si>
  <si>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</si>
  <si>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</si>
  <si>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</si>
  <si>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</si>
  <si>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</si>
  <si>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</si>
  <si>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</si>
  <si>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</si>
  <si>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</si>
  <si>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</si>
  <si>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</si>
  <si>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</si>
  <si>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</si>
  <si>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</si>
  <si>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</si>
  <si>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</si>
  <si>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</si>
  <si>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</si>
  <si>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</si>
  <si>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</si>
  <si>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</si>
  <si>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</si>
  <si>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</si>
  <si>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</si>
  <si>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</si>
  <si>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</si>
  <si>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</si>
  <si>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</si>
  <si>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</si>
  <si>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</si>
  <si>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</si>
  <si>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</si>
  <si>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</si>
  <si>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</si>
  <si>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</si>
  <si>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</si>
  <si>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</si>
  <si>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</si>
  <si>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</si>
  <si>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</si>
  <si>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</si>
  <si>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</si>
  <si>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</si>
  <si>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</si>
  <si>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</si>
  <si>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</si>
  <si>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</si>
  <si>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</si>
  <si>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</si>
  <si>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</si>
  <si>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</si>
  <si>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</si>
  <si>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</si>
  <si>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</si>
  <si>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</si>
  <si>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</si>
  <si>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</si>
  <si>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</si>
  <si>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</si>
  <si>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</si>
  <si>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</si>
  <si>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</si>
  <si>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</si>
  <si>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</si>
  <si>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</si>
  <si>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</si>
  <si>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</si>
  <si>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</si>
  <si>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</si>
  <si>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</si>
  <si>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</si>
  <si>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</si>
  <si>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</si>
  <si>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</si>
  <si>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</si>
  <si>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</si>
  <si>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</si>
  <si>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</si>
  <si>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</si>
  <si>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</si>
  <si>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</si>
  <si>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</si>
  <si>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</si>
  <si>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</si>
  <si>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</si>
  <si>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</si>
  <si>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</si>
  <si>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</si>
  <si>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</si>
  <si>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</si>
  <si>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</si>
  <si>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</si>
  <si>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</si>
  <si>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</si>
  <si>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</si>
  <si>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</si>
  <si>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</si>
  <si>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</si>
  <si>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</si>
  <si>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</si>
  <si>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</si>
  <si>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</si>
  <si>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</si>
  <si>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</si>
  <si>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</si>
  <si>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</si>
  <si>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</si>
  <si>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</si>
  <si>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</si>
  <si>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</si>
  <si>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</si>
  <si>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</si>
  <si>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</si>
  <si>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</si>
  <si>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</si>
  <si>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</si>
  <si>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</si>
  <si>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</si>
  <si>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</si>
  <si>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</si>
  <si>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</si>
  <si>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</si>
  <si>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</si>
  <si>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</si>
  <si>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</si>
  <si>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</si>
  <si>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</si>
  <si>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</si>
  <si>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</si>
  <si>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</si>
  <si>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</si>
  <si>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</si>
  <si>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</si>
  <si>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</si>
  <si>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</si>
  <si>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</si>
  <si>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</si>
  <si>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</si>
  <si>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</si>
  <si>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</si>
  <si>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</si>
  <si>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</si>
  <si>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</si>
  <si>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</si>
  <si>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</si>
  <si>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</si>
  <si>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</si>
  <si>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</si>
  <si>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</si>
  <si>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</si>
  <si>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</si>
  <si>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</si>
  <si>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</si>
  <si>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</si>
  <si>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</si>
  <si>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</si>
  <si>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</si>
  <si>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</si>
  <si>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</si>
  <si>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</si>
  <si>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</si>
  <si>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</si>
  <si>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</si>
  <si>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</si>
  <si>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</si>
  <si>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</si>
  <si>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</si>
  <si>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</si>
  <si>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</si>
  <si>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</si>
  <si>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</si>
  <si>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</si>
  <si>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</si>
  <si>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</si>
  <si>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</si>
  <si>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</si>
  <si>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</si>
  <si>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</si>
  <si>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</si>
  <si>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</si>
  <si>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</si>
  <si>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</si>
  <si>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</si>
  <si>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</si>
  <si>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</si>
  <si>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</si>
  <si>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</si>
  <si>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</si>
  <si>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</si>
  <si>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</si>
  <si>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</si>
  <si>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</si>
  <si>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</si>
  <si>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</si>
  <si>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</si>
  <si>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</si>
  <si>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</si>
  <si>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</si>
  <si>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</si>
  <si>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</si>
  <si>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</si>
  <si>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</si>
  <si>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</si>
  <si>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</si>
  <si>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</si>
  <si>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</si>
  <si>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</si>
  <si>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</si>
  <si>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</si>
  <si>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</si>
  <si>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</si>
  <si>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</si>
  <si>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</si>
  <si>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</si>
  <si>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</si>
  <si>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</si>
  <si>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</si>
  <si>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</si>
  <si>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</si>
  <si>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</si>
  <si>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</si>
  <si>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</si>
  <si>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</si>
  <si>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</si>
  <si>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</si>
  <si>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</si>
  <si>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</si>
  <si>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</si>
  <si>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</si>
  <si>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</si>
  <si>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</si>
  <si>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</si>
  <si>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</si>
  <si>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</si>
  <si>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</si>
  <si>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</si>
  <si>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</si>
  <si>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</si>
  <si>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</si>
  <si>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</si>
  <si>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</si>
  <si>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</si>
  <si>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</si>
  <si>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</si>
  <si>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</si>
  <si>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</si>
  <si>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</si>
  <si>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</si>
  <si>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</si>
  <si>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</si>
  <si>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</si>
  <si>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</si>
  <si>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</si>
  <si>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</si>
  <si>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</si>
  <si>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</si>
  <si>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</si>
  <si>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</si>
  <si>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</si>
  <si>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</si>
  <si>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</si>
  <si>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</si>
  <si>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</si>
  <si>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</si>
  <si>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</si>
  <si>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</si>
  <si>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</si>
  <si>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</si>
  <si>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</si>
  <si>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</si>
  <si>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</si>
  <si>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</si>
  <si>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</si>
  <si>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</si>
  <si>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</si>
  <si>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</si>
  <si>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</si>
  <si>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</si>
  <si>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</si>
  <si>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</si>
  <si>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</si>
  <si>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</si>
  <si>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</si>
  <si>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</si>
  <si>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</si>
  <si>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</si>
  <si>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</si>
  <si>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</si>
  <si>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</si>
  <si>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</si>
  <si>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</si>
  <si>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</si>
  <si>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</si>
  <si>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</si>
  <si>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</si>
  <si>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</si>
  <si>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</si>
  <si>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</si>
  <si>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</si>
  <si>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</si>
  <si>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</si>
  <si>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</si>
  <si>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</si>
  <si>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</si>
  <si>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</si>
  <si>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</si>
  <si>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</si>
  <si>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</si>
  <si>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</si>
  <si>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</si>
  <si>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</si>
  <si>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</si>
  <si>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</si>
  <si>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</si>
  <si>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</si>
  <si>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</si>
  <si>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</si>
  <si>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</si>
  <si>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</si>
  <si>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</si>
  <si>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</si>
  <si>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</si>
  <si>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</si>
  <si>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</si>
  <si>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</si>
  <si>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</si>
  <si>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</si>
  <si>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</si>
  <si>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</si>
  <si>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</si>
  <si>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</si>
  <si>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</si>
  <si>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</si>
  <si>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</si>
  <si>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</si>
  <si>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</si>
  <si>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</si>
  <si>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</si>
  <si>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</si>
  <si>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</si>
  <si>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</si>
  <si>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</si>
  <si>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</si>
  <si>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</si>
  <si>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</si>
  <si>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</si>
  <si>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</si>
  <si>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</si>
  <si>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</si>
  <si>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</si>
  <si>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</si>
  <si>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</si>
  <si>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</si>
  <si>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</si>
  <si>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</si>
  <si>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</si>
  <si>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</si>
  <si>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</si>
  <si>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</si>
  <si>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</si>
  <si>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</si>
  <si>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</si>
  <si>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</si>
  <si>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</si>
  <si>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</si>
  <si>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</si>
  <si>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</si>
  <si>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</si>
  <si>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</si>
  <si>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</si>
  <si>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</si>
  <si>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</si>
  <si>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</si>
  <si>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</si>
  <si>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</si>
  <si>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</si>
  <si>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</si>
  <si>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</si>
  <si>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</si>
  <si>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</si>
  <si>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</si>
  <si>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</si>
  <si>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</si>
  <si>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</si>
  <si>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</si>
  <si>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</si>
  <si>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</si>
  <si>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</si>
  <si>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</si>
  <si>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</si>
  <si>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</si>
  <si>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</si>
  <si>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</si>
  <si>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</si>
  <si>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</si>
  <si>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</si>
  <si>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</si>
  <si>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</si>
  <si>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</si>
  <si>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</si>
  <si>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</si>
  <si>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</si>
  <si>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</si>
  <si>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</si>
  <si>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</si>
  <si>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</si>
  <si>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</si>
  <si>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</si>
  <si>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</si>
  <si>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</si>
  <si>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</si>
  <si>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</si>
  <si>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</si>
  <si>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</si>
  <si>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</si>
  <si>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</si>
  <si>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</si>
  <si>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</si>
  <si>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</si>
  <si>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</si>
  <si>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</si>
  <si>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</si>
  <si>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</si>
  <si>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</si>
  <si>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</si>
  <si>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</si>
  <si>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</si>
  <si>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</si>
  <si>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</si>
  <si>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</si>
  <si>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</si>
  <si>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</si>
  <si>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</si>
  <si>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</si>
  <si>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</si>
  <si>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</si>
  <si>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</si>
  <si>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</si>
  <si>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</si>
  <si>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</si>
  <si>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</si>
  <si>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</si>
  <si>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</si>
  <si>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</si>
  <si>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</si>
  <si>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</si>
  <si>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</si>
  <si>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</si>
  <si>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</si>
  <si>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</si>
  <si>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</si>
  <si>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</si>
  <si>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</si>
  <si>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</si>
  <si>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</si>
  <si>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</si>
  <si>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</si>
  <si>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</si>
  <si>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</si>
  <si>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</si>
  <si>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</si>
  <si>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</si>
  <si>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</si>
  <si>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</si>
  <si>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</si>
  <si>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</si>
  <si>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</si>
  <si>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</si>
  <si>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</si>
  <si>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</si>
  <si>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</si>
  <si>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</si>
  <si>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</si>
  <si>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</si>
  <si>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</si>
  <si>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</si>
  <si>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</si>
  <si>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</si>
  <si>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</si>
  <si>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</si>
  <si>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</si>
  <si>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</si>
  <si>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</si>
  <si>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</si>
  <si>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</si>
  <si>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</si>
  <si>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</si>
  <si>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</si>
  <si>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</si>
  <si>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</si>
  <si>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</si>
  <si>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</si>
  <si>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</si>
  <si>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</si>
  <si>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</si>
  <si>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</si>
  <si>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</si>
  <si>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</si>
  <si>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</si>
  <si>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</si>
  <si>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</si>
  <si>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</si>
  <si>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</si>
  <si>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</si>
  <si>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</si>
  <si>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</si>
  <si>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</si>
  <si>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</si>
  <si>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</si>
  <si>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</si>
  <si>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</si>
  <si>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</si>
  <si>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</si>
  <si>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</si>
  <si>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</si>
  <si>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</si>
  <si>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</si>
  <si>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</si>
  <si>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</si>
  <si>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</si>
  <si>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</si>
  <si>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</si>
  <si>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</si>
  <si>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</si>
  <si>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</si>
  <si>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</si>
  <si>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</si>
  <si>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</si>
  <si>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</si>
  <si>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</si>
  <si>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</si>
  <si>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</si>
  <si>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</si>
  <si>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</si>
  <si>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</si>
  <si>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</si>
  <si>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</si>
  <si>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</si>
  <si>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</si>
  <si>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</si>
  <si>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</si>
  <si>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</si>
  <si>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</si>
  <si>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</si>
  <si>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</si>
  <si>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</si>
  <si>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</si>
  <si>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</si>
  <si>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</si>
  <si>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</si>
  <si>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</si>
  <si>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</si>
  <si>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</si>
  <si>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</si>
  <si>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</si>
  <si>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</si>
  <si>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</si>
  <si>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</si>
  <si>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</si>
  <si>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</si>
  <si>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</si>
  <si>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</si>
  <si>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</si>
  <si>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</si>
  <si>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</si>
  <si>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</si>
  <si>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</si>
  <si>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</si>
  <si>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</si>
  <si>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</si>
  <si>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</si>
  <si>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</si>
  <si>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</si>
  <si>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</si>
  <si>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</si>
  <si>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</si>
  <si>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</si>
  <si>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</si>
  <si>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</si>
  <si>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</si>
  <si>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</si>
  <si>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</si>
  <si>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</si>
  <si>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</si>
  <si>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</si>
  <si>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</si>
  <si>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</si>
  <si>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</si>
  <si>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</si>
  <si>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</si>
  <si>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</si>
  <si>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</si>
  <si>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</si>
  <si>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</si>
  <si>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</si>
  <si>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</si>
  <si>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</si>
  <si>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</si>
  <si>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</si>
  <si>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</si>
  <si>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</si>
  <si>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</si>
  <si>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</si>
  <si>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</si>
  <si>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</si>
  <si>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</si>
  <si>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</si>
  <si>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</si>
  <si>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</si>
  <si>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</si>
  <si>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</si>
  <si>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</si>
  <si>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</si>
  <si>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</si>
  <si>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</si>
  <si>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</si>
  <si>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</si>
  <si>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</si>
  <si>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</si>
  <si>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</si>
  <si>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</si>
  <si>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</si>
  <si>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</si>
  <si>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</si>
  <si>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</si>
  <si>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</si>
  <si>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</si>
  <si>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</si>
  <si>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</si>
  <si>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</si>
  <si>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</si>
  <si>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</si>
  <si>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</si>
  <si>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</si>
  <si>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</si>
  <si>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</si>
  <si>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</si>
  <si>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</si>
  <si>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</si>
  <si>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</si>
  <si>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</si>
  <si>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</si>
  <si>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</si>
  <si>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</si>
  <si>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</si>
  <si>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</si>
  <si>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</si>
  <si>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</si>
  <si>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</si>
  <si>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</si>
  <si>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</si>
  <si>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</si>
  <si>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</si>
  <si>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</si>
  <si>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</si>
  <si>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</si>
  <si>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</si>
  <si>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</si>
  <si>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</si>
  <si>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</si>
  <si>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</si>
  <si>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</si>
  <si>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</si>
  <si>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</si>
  <si>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</si>
  <si>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</si>
  <si>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</si>
  <si>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</si>
  <si>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</si>
  <si>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</si>
  <si>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</si>
  <si>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</si>
  <si>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</si>
  <si>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</si>
  <si>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</si>
  <si>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</si>
  <si>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</si>
  <si>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</si>
  <si>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</si>
  <si>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</si>
  <si>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</si>
  <si>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</si>
  <si>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</si>
  <si>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</si>
  <si>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</si>
  <si>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</si>
  <si>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</si>
  <si>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</si>
  <si>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</si>
  <si>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</si>
  <si>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</si>
  <si>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</si>
  <si>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</si>
  <si>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</si>
  <si>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</si>
  <si>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</si>
  <si>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</si>
  <si>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</si>
  <si>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</si>
  <si>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</si>
  <si>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</si>
  <si>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</si>
  <si>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</si>
  <si>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</si>
  <si>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</si>
  <si>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</si>
  <si>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</si>
  <si>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</si>
  <si>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</si>
  <si>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</si>
  <si>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</si>
  <si>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</si>
  <si>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</si>
  <si>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</si>
  <si>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</si>
  <si>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</si>
  <si>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</si>
  <si>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</si>
  <si>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</si>
  <si>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</si>
  <si>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</si>
  <si>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</si>
  <si>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</si>
  <si>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</si>
  <si>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</si>
  <si>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</si>
  <si>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</si>
  <si>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</si>
  <si>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</si>
  <si>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</si>
  <si>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</si>
  <si>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</si>
  <si>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</si>
  <si>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</si>
  <si>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</si>
  <si>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</si>
  <si>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</si>
  <si>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</si>
  <si>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</si>
  <si>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</si>
  <si>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</si>
  <si>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</si>
  <si>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</si>
  <si>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</si>
  <si>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</si>
  <si>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</si>
  <si>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</si>
  <si>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</si>
  <si>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</si>
  <si>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</si>
  <si>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</si>
  <si>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</si>
  <si>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</si>
  <si>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</si>
  <si>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</si>
  <si>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</si>
  <si>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</si>
  <si>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</si>
  <si>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</si>
  <si>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</si>
  <si>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</si>
  <si>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</si>
  <si>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</si>
  <si>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</si>
  <si>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</si>
  <si>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</si>
  <si>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</si>
  <si>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</si>
  <si>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</si>
  <si>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</si>
  <si>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</si>
  <si>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</si>
  <si>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</si>
  <si>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</si>
  <si>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</si>
  <si>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</si>
  <si>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</si>
  <si>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</si>
  <si>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</si>
  <si>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</si>
  <si>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</si>
  <si>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</si>
  <si>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</si>
  <si>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</si>
  <si>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</si>
  <si>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</si>
  <si>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</si>
  <si>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</si>
  <si>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</si>
  <si>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</si>
  <si>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</si>
  <si>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</si>
  <si>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</si>
  <si>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</si>
  <si>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</si>
  <si>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</si>
  <si>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</si>
  <si>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</si>
  <si>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</si>
  <si>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</si>
  <si>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</si>
  <si>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</si>
  <si>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</si>
  <si>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</si>
  <si>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</si>
  <si>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</si>
  <si>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</si>
  <si>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</si>
  <si>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</si>
  <si>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</si>
  <si>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</si>
  <si>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</si>
  <si>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</si>
  <si>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</si>
  <si>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</si>
  <si>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</si>
  <si>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</si>
  <si>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</si>
  <si>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</si>
  <si>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</si>
  <si>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</si>
  <si>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</si>
  <si>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</si>
  <si>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</si>
  <si>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</si>
  <si>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</si>
  <si>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</si>
  <si>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</si>
  <si>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</si>
  <si>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</si>
  <si>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</si>
  <si>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</si>
  <si>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</si>
  <si>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</si>
  <si>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</si>
  <si>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</si>
  <si>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</si>
  <si>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</si>
  <si>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</si>
  <si>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</si>
  <si>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</si>
  <si>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</si>
  <si>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</si>
  <si>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</si>
  <si>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</si>
  <si>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</si>
  <si>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</si>
  <si>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</si>
  <si>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</si>
  <si>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</si>
  <si>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</si>
  <si>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</si>
  <si>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</si>
  <si>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</si>
  <si>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</si>
  <si>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</si>
  <si>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</si>
  <si>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</si>
  <si>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</si>
  <si>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</si>
  <si>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</si>
  <si>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</si>
  <si>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</si>
  <si>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</si>
  <si>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</si>
  <si>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</si>
  <si>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</si>
  <si>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</si>
  <si>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</si>
  <si>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</si>
  <si>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</si>
  <si>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</si>
  <si>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</si>
  <si>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</si>
  <si>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</si>
  <si>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</si>
  <si>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</si>
  <si>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</si>
  <si>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</si>
  <si>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</si>
  <si>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</si>
  <si>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</si>
  <si>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</si>
  <si>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</si>
  <si>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</si>
  <si>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</si>
  <si>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</si>
  <si>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</si>
  <si>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</si>
  <si>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</si>
  <si>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</si>
  <si>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</si>
  <si>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</si>
  <si>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</si>
  <si>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</si>
  <si>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</si>
  <si>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</si>
  <si>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</si>
  <si>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</si>
  <si>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</si>
  <si>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</si>
  <si>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</si>
  <si>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</si>
  <si>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</si>
  <si>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</si>
  <si>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</si>
  <si>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</si>
  <si>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</si>
  <si>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</si>
  <si>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</si>
  <si>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</si>
  <si>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</si>
  <si>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</si>
  <si>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</si>
  <si>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</si>
  <si>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</si>
  <si>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</si>
  <si>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</si>
  <si>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</si>
  <si>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</si>
  <si>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</si>
  <si>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</si>
  <si>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</si>
  <si>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</si>
  <si>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</si>
  <si>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</si>
  <si>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</si>
  <si>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</si>
  <si>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</si>
  <si>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</si>
  <si>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</si>
  <si>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</si>
  <si>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</si>
  <si>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</si>
  <si>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</si>
  <si>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</si>
  <si>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</si>
  <si>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</si>
  <si>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</si>
  <si>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</si>
  <si>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</si>
  <si>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</si>
  <si>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</si>
  <si>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</si>
  <si>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</si>
  <si>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</si>
  <si>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</si>
  <si>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</si>
  <si>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</si>
  <si>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</si>
  <si>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</si>
  <si>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</si>
  <si>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</si>
  <si>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</si>
  <si>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</si>
  <si>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</si>
  <si>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</si>
  <si>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</si>
  <si>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</si>
  <si>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</si>
  <si>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</si>
  <si>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</si>
  <si>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</si>
  <si>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</si>
  <si>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</si>
  <si>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</si>
  <si>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</si>
  <si>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</si>
  <si>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</si>
  <si>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</si>
  <si>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</si>
  <si>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</si>
  <si>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</si>
  <si>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</si>
  <si>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</si>
  <si>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</si>
  <si>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</si>
  <si>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</si>
  <si>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</si>
  <si>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</si>
  <si>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</si>
  <si>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</si>
  <si>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</si>
  <si>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</si>
  <si>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</si>
  <si>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</si>
  <si>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</si>
  <si>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</si>
  <si>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</si>
  <si>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</si>
  <si>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</si>
  <si>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</si>
  <si>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</si>
  <si>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</si>
  <si>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</si>
  <si>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</si>
  <si>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</si>
  <si>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</si>
  <si>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</si>
  <si>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</si>
  <si>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</si>
  <si>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</si>
  <si>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</si>
  <si>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</si>
  <si>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</si>
  <si>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</si>
  <si>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</si>
  <si>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</si>
  <si>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</si>
  <si>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</si>
  <si>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</si>
  <si>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</si>
  <si>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</si>
  <si>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</si>
  <si>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</si>
  <si>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</si>
  <si>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</si>
  <si>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</si>
  <si>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</si>
  <si>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</si>
  <si>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</si>
  <si>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</si>
  <si>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</si>
  <si>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</si>
  <si>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</si>
  <si>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</si>
  <si>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</si>
  <si>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</si>
  <si>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</si>
  <si>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</si>
  <si>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</si>
  <si>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</si>
  <si>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</si>
  <si>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</si>
  <si>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</si>
  <si>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</si>
  <si>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</si>
  <si>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</si>
  <si>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</si>
  <si>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</si>
  <si>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</si>
  <si>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</si>
  <si>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</si>
  <si>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</si>
  <si>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</si>
  <si>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</si>
  <si>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</si>
  <si>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</si>
  <si>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</si>
  <si>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</si>
  <si>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</si>
  <si>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</si>
  <si>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</si>
  <si>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</si>
  <si>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</si>
  <si>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</si>
  <si>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</si>
  <si>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</si>
  <si>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</si>
  <si>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</si>
  <si>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</si>
  <si>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</si>
  <si>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</si>
  <si>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</si>
  <si>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</si>
  <si>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</si>
  <si>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</si>
  <si>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</si>
  <si>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</si>
  <si>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</si>
  <si>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</si>
  <si>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</si>
  <si>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</si>
  <si>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</si>
  <si>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</si>
  <si>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</si>
  <si>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</si>
  <si>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</si>
  <si>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</si>
  <si>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</si>
  <si>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</si>
  <si>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</si>
  <si>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</si>
  <si>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</si>
  <si>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</si>
  <si>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</si>
  <si>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</si>
  <si>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</si>
  <si>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</si>
  <si>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</si>
  <si>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</si>
  <si>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</si>
  <si>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</si>
  <si>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</si>
  <si>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</si>
  <si>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</si>
  <si>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</si>
  <si>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</si>
  <si>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</si>
  <si>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</si>
  <si>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</si>
  <si>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</si>
  <si>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</si>
  <si>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</si>
  <si>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</si>
  <si>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</si>
  <si>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</si>
  <si>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</si>
  <si>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</si>
  <si>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</si>
  <si>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</si>
  <si>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</si>
  <si>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</si>
  <si>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</si>
  <si>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</si>
  <si>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</si>
  <si>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</si>
  <si>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</si>
  <si>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</si>
  <si>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</si>
  <si>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</si>
  <si>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</si>
  <si>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</si>
  <si>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</si>
  <si>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</si>
  <si>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</si>
  <si>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</si>
  <si>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</si>
  <si>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</si>
  <si>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</si>
  <si>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</si>
  <si>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</si>
  <si>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</si>
  <si>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</si>
  <si>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</si>
  <si>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</si>
  <si>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</si>
  <si>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</si>
  <si>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</si>
  <si>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</si>
  <si>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</si>
  <si>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</si>
  <si>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</si>
  <si>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</si>
  <si>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</si>
  <si>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</si>
  <si>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</si>
  <si>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</si>
  <si>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</si>
  <si>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</si>
  <si>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</si>
  <si>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</si>
  <si>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</si>
  <si>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</si>
  <si>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</si>
  <si>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</si>
  <si>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</si>
  <si>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</si>
  <si>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</si>
  <si>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</si>
  <si>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</si>
  <si>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</si>
  <si>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</si>
  <si>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</si>
  <si>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</si>
  <si>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</si>
  <si>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</si>
  <si>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</si>
  <si>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</si>
  <si>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</si>
  <si>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</si>
  <si>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</si>
  <si>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</si>
  <si>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</si>
  <si>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</si>
  <si>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</si>
  <si>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</si>
  <si>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</si>
  <si>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</si>
  <si>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</si>
  <si>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</si>
  <si>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</si>
  <si>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</si>
  <si>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</si>
  <si>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</si>
  <si>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</si>
  <si>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</si>
  <si>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</si>
  <si>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</si>
  <si>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</si>
  <si>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</si>
  <si>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</si>
  <si>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</si>
  <si>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</si>
  <si>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</si>
  <si>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</si>
  <si>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</si>
  <si>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</si>
  <si>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</si>
  <si>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</si>
  <si>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</si>
  <si>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</si>
  <si>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</si>
  <si>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</si>
  <si>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</si>
  <si>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</si>
  <si>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</si>
  <si>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</si>
  <si>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</si>
  <si>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</si>
  <si>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</si>
  <si>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</si>
  <si>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</si>
  <si>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</si>
  <si>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</si>
  <si>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</si>
  <si>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</si>
  <si>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</si>
  <si>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</si>
  <si>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</si>
  <si>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</si>
  <si>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</si>
  <si>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</si>
  <si>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</si>
  <si>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</si>
  <si>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</si>
  <si>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</si>
  <si>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</si>
  <si>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</si>
  <si>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</si>
  <si>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</si>
  <si>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</si>
  <si>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</si>
  <si>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</si>
  <si>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</si>
  <si>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</si>
  <si>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</si>
  <si>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</si>
  <si>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</si>
  <si>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</si>
  <si>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</si>
  <si>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</si>
  <si>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</si>
  <si>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</si>
  <si>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</si>
  <si>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</si>
  <si>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</si>
  <si>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</si>
  <si>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</si>
  <si>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</si>
  <si>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</si>
  <si>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</si>
  <si>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</si>
  <si>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</si>
  <si>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</si>
  <si>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</si>
  <si>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</si>
  <si>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</si>
  <si>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</si>
  <si>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</si>
  <si>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</si>
  <si>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</si>
  <si>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</si>
  <si>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</si>
  <si>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</si>
  <si>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</si>
  <si>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</si>
  <si>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</si>
  <si>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</si>
  <si>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</si>
  <si>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</si>
  <si>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</si>
  <si>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</si>
  <si>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</si>
  <si>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</si>
  <si>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</si>
  <si>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</si>
  <si>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</si>
  <si>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</si>
  <si>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</si>
  <si>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</si>
  <si>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</si>
  <si>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</si>
  <si>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</si>
  <si>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</si>
  <si>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</si>
  <si>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</si>
  <si>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</si>
  <si>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</si>
  <si>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</si>
  <si>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</si>
  <si>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</si>
  <si>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</si>
  <si>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</si>
  <si>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</si>
  <si>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</si>
  <si>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</si>
  <si>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</si>
  <si>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</si>
  <si>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</si>
  <si>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</si>
  <si>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</si>
  <si>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</si>
  <si>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</si>
  <si>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</si>
  <si>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</si>
  <si>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</si>
  <si>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</si>
  <si>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</si>
  <si>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</si>
  <si>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</si>
  <si>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</si>
  <si>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</si>
  <si>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</si>
  <si>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</si>
  <si>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</si>
  <si>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</si>
  <si>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</si>
  <si>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</si>
  <si>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</si>
  <si>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</si>
  <si>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</si>
  <si>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</si>
  <si>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</si>
  <si>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</si>
  <si>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</si>
  <si>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</si>
  <si>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</si>
  <si>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</si>
  <si>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</si>
  <si>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</si>
  <si>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</si>
  <si>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</si>
  <si>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</si>
  <si>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</si>
  <si>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</si>
  <si>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</si>
  <si>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</si>
  <si>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</si>
  <si>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</si>
  <si>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</si>
  <si>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</si>
  <si>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</si>
  <si>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</si>
  <si>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</si>
  <si>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</si>
  <si>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</si>
  <si>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</si>
  <si>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</si>
  <si>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</si>
  <si>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</si>
  <si>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</si>
  <si>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</si>
  <si>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</si>
  <si>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</si>
  <si>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</si>
  <si>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</si>
  <si>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</si>
  <si>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</si>
  <si>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</si>
  <si>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</si>
  <si>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</si>
  <si>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</si>
  <si>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</si>
  <si>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</si>
  <si>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</si>
  <si>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</si>
  <si>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</si>
  <si>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</si>
  <si>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</si>
  <si>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</si>
  <si>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</si>
  <si>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</si>
  <si>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</si>
  <si>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</si>
  <si>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</si>
  <si>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</si>
  <si>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</si>
  <si>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</si>
  <si>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</si>
  <si>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</si>
  <si>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</si>
  <si>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</si>
  <si>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</si>
  <si>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</si>
  <si>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</si>
  <si>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</si>
  <si>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</si>
  <si>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</si>
  <si>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</si>
  <si>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</si>
  <si>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</si>
  <si>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</si>
  <si>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</si>
  <si>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</si>
  <si>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</si>
  <si>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</si>
  <si>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</si>
  <si>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</si>
  <si>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</si>
  <si>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</si>
  <si>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</si>
  <si>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</si>
  <si>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</si>
  <si>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</si>
  <si>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</si>
  <si>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</si>
  <si>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</si>
  <si>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</si>
  <si>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</si>
  <si>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</si>
  <si>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</si>
  <si>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</si>
  <si>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</si>
  <si>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</si>
  <si>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</si>
  <si>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</si>
  <si>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</si>
  <si>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</si>
  <si>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</si>
  <si>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</si>
  <si>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</si>
  <si>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</si>
  <si>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</si>
  <si>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</si>
  <si>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</si>
  <si>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</si>
  <si>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</si>
  <si>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</si>
  <si>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</si>
  <si>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</si>
  <si>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</si>
  <si>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</si>
  <si>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</si>
  <si>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</si>
  <si>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</si>
  <si>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</si>
  <si>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</si>
  <si>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</si>
  <si>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</si>
  <si>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</si>
  <si>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</si>
  <si>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</si>
  <si>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</si>
  <si>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</si>
  <si>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</si>
  <si>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</si>
  <si>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</si>
  <si>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</si>
  <si>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</si>
  <si>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</si>
  <si>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</si>
  <si>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</si>
  <si>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</si>
  <si>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</si>
  <si>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</si>
  <si>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</si>
  <si>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</si>
  <si>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</si>
  <si>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</si>
  <si>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</si>
  <si>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</si>
  <si>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</si>
  <si>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</si>
  <si>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</si>
  <si>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</si>
  <si>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</si>
  <si>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</si>
  <si>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</si>
  <si>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</si>
  <si>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</si>
  <si>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</si>
  <si>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</si>
  <si>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</si>
  <si>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</si>
  <si>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</si>
  <si>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</si>
  <si>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</si>
  <si>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</si>
  <si>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</si>
  <si>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</si>
  <si>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</si>
  <si>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</si>
  <si>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</si>
  <si>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</si>
  <si>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</si>
  <si>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</si>
  <si>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</si>
  <si>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</si>
  <si>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</si>
  <si>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</si>
  <si>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</si>
  <si>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</si>
  <si>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</si>
  <si>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</si>
  <si>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</si>
  <si>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</si>
  <si>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</si>
  <si>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</si>
  <si>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</si>
  <si>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</si>
  <si>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</si>
  <si>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</si>
  <si>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</si>
  <si>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</si>
  <si>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</si>
  <si>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</si>
  <si>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</si>
  <si>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</si>
  <si>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</si>
  <si>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</si>
  <si>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</si>
  <si>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</si>
  <si>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</si>
  <si>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</si>
  <si>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</si>
  <si>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</si>
  <si>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</si>
  <si>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</si>
  <si>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</si>
  <si>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</si>
  <si>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</si>
  <si>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</si>
  <si>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</si>
  <si>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</si>
  <si>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</si>
  <si>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</si>
  <si>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</si>
  <si>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</si>
  <si>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</si>
  <si>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</si>
  <si>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</si>
  <si>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</si>
  <si>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</si>
  <si>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</si>
  <si>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</si>
  <si>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</si>
  <si>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</si>
  <si>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</si>
  <si>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</si>
  <si>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</si>
  <si>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</si>
  <si>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</si>
  <si>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</si>
  <si>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</si>
  <si>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</si>
  <si>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</si>
  <si>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</si>
  <si>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</si>
  <si>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</si>
  <si>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</si>
  <si>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</si>
  <si>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</si>
  <si>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</si>
  <si>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</si>
  <si>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</si>
  <si>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</si>
  <si>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</si>
  <si>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</si>
  <si>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</si>
  <si>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</si>
  <si>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</si>
  <si>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</si>
  <si>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</si>
  <si>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</si>
  <si>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</si>
  <si>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</si>
  <si>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</si>
  <si>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</si>
  <si>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</si>
  <si>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</si>
  <si>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</si>
  <si>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</si>
  <si>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</si>
  <si>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</si>
  <si>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</si>
  <si>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</si>
  <si>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</si>
  <si>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</si>
  <si>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</si>
  <si>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</si>
  <si>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</si>
  <si>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</si>
  <si>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</si>
  <si>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</si>
  <si>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</si>
  <si>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</si>
  <si>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</si>
  <si>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</si>
  <si>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</si>
  <si>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</si>
  <si>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</si>
  <si>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</si>
  <si>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</si>
  <si>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</si>
  <si>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</si>
  <si>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</si>
  <si>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</si>
  <si>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</si>
  <si>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</si>
  <si>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</si>
  <si>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</si>
  <si>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</si>
  <si>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</si>
  <si>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</si>
  <si>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</si>
  <si>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</si>
  <si>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</si>
  <si>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</si>
  <si>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</si>
  <si>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</si>
  <si>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</si>
  <si>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</si>
  <si>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</si>
  <si>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</si>
  <si>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</si>
  <si>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</si>
  <si>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</si>
  <si>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</si>
  <si>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</si>
  <si>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</si>
  <si>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</si>
  <si>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</si>
  <si>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</si>
  <si>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</si>
  <si>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</si>
  <si>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</si>
  <si>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</si>
  <si>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</si>
  <si>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</si>
  <si>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</si>
  <si>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</si>
  <si>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</si>
  <si>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</si>
  <si>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</si>
  <si>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</si>
  <si>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</si>
  <si>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</si>
  <si>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</si>
  <si>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</si>
  <si>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</si>
  <si>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</si>
  <si>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</si>
  <si>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</si>
  <si>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</si>
  <si>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</si>
  <si>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</si>
  <si>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</si>
  <si>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</si>
  <si>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</si>
  <si>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</si>
  <si>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</si>
  <si>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</si>
  <si>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</si>
  <si>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</si>
  <si>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</si>
  <si>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</si>
  <si>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</si>
  <si>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</si>
  <si>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</si>
  <si>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</si>
  <si>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</si>
  <si>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</si>
  <si>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</si>
  <si>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</si>
  <si>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</si>
  <si>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</si>
  <si>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</si>
  <si>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</si>
  <si>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</si>
  <si>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</si>
  <si>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</si>
  <si>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</si>
  <si>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</si>
  <si>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</si>
  <si>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</si>
  <si>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</si>
  <si>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</si>
  <si>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</si>
  <si>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</si>
  <si>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</si>
  <si>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</si>
  <si>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</si>
  <si>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</si>
  <si>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</si>
  <si>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</si>
  <si>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</si>
  <si>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</si>
  <si>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</si>
  <si>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</si>
  <si>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</si>
  <si>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</si>
  <si>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</si>
  <si>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</si>
  <si>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</si>
  <si>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</si>
  <si>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</si>
  <si>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</si>
  <si>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</si>
  <si>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</si>
  <si>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</si>
  <si>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</si>
  <si>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</si>
  <si>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</si>
  <si>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</si>
  <si>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</si>
  <si>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</si>
  <si>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</si>
  <si>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</si>
  <si>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</si>
  <si>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</si>
  <si>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</si>
  <si>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</si>
  <si>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</si>
  <si>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</si>
  <si>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</si>
  <si>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</si>
  <si>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</si>
  <si>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</si>
  <si>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</si>
  <si>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</si>
  <si>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</si>
  <si>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</si>
  <si>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</si>
  <si>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</si>
  <si>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</si>
  <si>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</si>
  <si>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</si>
  <si>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</si>
  <si>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</si>
  <si>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</si>
  <si>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</si>
  <si>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</si>
  <si>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</si>
  <si>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</si>
  <si>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</si>
  <si>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</si>
  <si>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</si>
  <si>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</si>
  <si>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</si>
  <si>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</si>
  <si>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</si>
  <si>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</si>
  <si>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</si>
  <si>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</si>
  <si>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</si>
  <si>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</si>
  <si>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</si>
  <si>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</si>
  <si>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</si>
  <si>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</si>
  <si>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</si>
  <si>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</si>
  <si>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</si>
  <si>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</si>
  <si>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</si>
  <si>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</si>
  <si>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</si>
  <si>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</si>
  <si>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</si>
  <si>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</si>
  <si>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</si>
  <si>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</si>
  <si>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</si>
  <si>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</si>
  <si>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</si>
  <si>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</si>
  <si>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</si>
  <si>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</si>
  <si>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</si>
  <si>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</si>
  <si>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</si>
  <si>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</si>
  <si>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</si>
  <si>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</si>
  <si>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</si>
  <si>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</si>
  <si>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</si>
  <si>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</si>
  <si>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</si>
  <si>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</si>
  <si>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</si>
  <si>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</si>
  <si>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</si>
  <si>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</si>
  <si>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</si>
  <si>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</si>
  <si>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</si>
  <si>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</si>
  <si>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</si>
  <si>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</si>
  <si>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</si>
  <si>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</si>
  <si>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</si>
  <si>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</si>
  <si>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</si>
  <si>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</si>
  <si>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</si>
  <si>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</si>
  <si>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</si>
  <si>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</si>
  <si>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</si>
  <si>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</si>
  <si>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</si>
  <si>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</si>
  <si>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</si>
  <si>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</si>
  <si>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</si>
  <si>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</si>
  <si>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</si>
  <si>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</si>
  <si>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</si>
  <si>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</si>
  <si>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</si>
  <si>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</si>
  <si>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</si>
  <si>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</si>
  <si>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</si>
  <si>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</si>
  <si>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</si>
  <si>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</si>
  <si>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</si>
  <si>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</si>
  <si>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</si>
  <si>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</si>
  <si>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</si>
  <si>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</si>
  <si>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</si>
  <si>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</si>
  <si>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</si>
  <si>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</si>
  <si>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</si>
  <si>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</si>
  <si>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</si>
  <si>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</si>
  <si>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</si>
  <si>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</si>
  <si>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</si>
  <si>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</si>
  <si>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</si>
  <si>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</si>
  <si>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</si>
  <si>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</si>
  <si>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</si>
  <si>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</si>
  <si>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</si>
  <si>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</si>
  <si>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</si>
  <si>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</si>
  <si>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</si>
  <si>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</si>
  <si>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</si>
  <si>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</si>
  <si>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</si>
  <si>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</si>
  <si>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</si>
  <si>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</si>
  <si>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</si>
  <si>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</si>
  <si>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</si>
  <si>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</si>
  <si>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</si>
  <si>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</si>
  <si>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</si>
  <si>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</si>
  <si>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</si>
  <si>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</si>
  <si>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</si>
  <si>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</si>
  <si>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</si>
  <si>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</si>
  <si>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</si>
  <si>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</si>
  <si>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</si>
  <si>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</si>
  <si>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</si>
  <si>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</si>
  <si>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</si>
  <si>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</si>
  <si>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</si>
  <si>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</si>
  <si>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</si>
  <si>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</si>
  <si>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</si>
  <si>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</si>
  <si>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</si>
  <si>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</si>
  <si>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</si>
  <si>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</si>
  <si>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</si>
  <si>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</si>
  <si>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</si>
  <si>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</si>
  <si>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</si>
  <si>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</si>
  <si>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</si>
  <si>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</si>
  <si>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</si>
  <si>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</si>
  <si>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</si>
  <si>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</si>
  <si>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</si>
  <si>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</si>
  <si>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</si>
  <si>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</si>
  <si>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</si>
  <si>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</si>
  <si>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</si>
  <si>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</si>
  <si>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</si>
  <si>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</si>
  <si>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</si>
  <si>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</si>
  <si>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</si>
  <si>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</si>
  <si>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</si>
  <si>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</si>
  <si>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</si>
  <si>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</si>
  <si>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</si>
  <si>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</si>
  <si>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</si>
  <si>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</si>
  <si>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</si>
  <si>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</si>
  <si>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</si>
  <si>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</si>
  <si>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</si>
  <si>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</si>
  <si>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</si>
  <si>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</si>
  <si>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</si>
  <si>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</si>
  <si>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</si>
  <si>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</si>
  <si>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</si>
  <si>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</si>
  <si>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</si>
  <si>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</si>
  <si>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</si>
  <si>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</si>
  <si>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</si>
  <si>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</si>
  <si>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</si>
  <si>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</si>
  <si>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</si>
  <si>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</si>
  <si>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</si>
  <si>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</si>
  <si>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</si>
  <si>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</si>
  <si>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</si>
  <si>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</si>
  <si>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</si>
  <si>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</si>
  <si>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</si>
  <si>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</si>
  <si>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</si>
  <si>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</si>
  <si>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</si>
  <si>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</si>
  <si>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</si>
  <si>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</si>
  <si>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</si>
  <si>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</si>
  <si>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</si>
  <si>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</si>
  <si>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</si>
  <si>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</si>
  <si>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</si>
  <si>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</si>
  <si>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</si>
  <si>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</si>
  <si>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</si>
  <si>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</si>
  <si>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</si>
  <si>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</si>
  <si>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</si>
  <si>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</si>
  <si>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</si>
  <si>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</si>
  <si>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</si>
  <si>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</si>
  <si>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</si>
  <si>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</si>
  <si>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</si>
  <si>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</si>
  <si>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</si>
  <si>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</si>
  <si>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</si>
  <si>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</si>
  <si>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</si>
  <si>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</si>
  <si>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</si>
  <si>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</si>
  <si>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</si>
  <si>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</si>
  <si>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</si>
  <si>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</si>
  <si>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</si>
  <si>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</si>
  <si>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</si>
  <si>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</si>
  <si>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</si>
  <si>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</si>
  <si>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</si>
  <si>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</si>
  <si>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</si>
  <si>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</si>
  <si>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</si>
  <si>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</si>
  <si>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</si>
  <si>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</si>
  <si>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</si>
  <si>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</si>
  <si>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</si>
  <si>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</si>
  <si>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</si>
  <si>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</si>
  <si>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</si>
  <si>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</si>
  <si>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</si>
  <si>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</si>
  <si>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</si>
  <si>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</si>
  <si>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</si>
  <si>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</si>
  <si>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</si>
  <si>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</si>
  <si>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</si>
  <si>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</si>
  <si>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</si>
  <si>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</si>
  <si>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</si>
  <si>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</si>
  <si>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</si>
  <si>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</si>
  <si>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</si>
  <si>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</si>
  <si>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</si>
  <si>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</si>
  <si>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</si>
  <si>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</si>
  <si>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</si>
  <si>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</si>
  <si>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</si>
  <si>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</si>
  <si>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</si>
  <si>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</si>
  <si>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</si>
  <si>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</si>
  <si>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</si>
  <si>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</si>
  <si>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</si>
  <si>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</si>
  <si>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</si>
  <si>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</si>
  <si>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</si>
  <si>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</si>
  <si>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</si>
  <si>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</si>
  <si>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</si>
  <si>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</si>
  <si>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</si>
  <si>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</si>
  <si>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</si>
  <si>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</si>
  <si>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</si>
  <si>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</si>
  <si>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</si>
  <si>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</si>
  <si>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</si>
  <si>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</si>
  <si>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</si>
  <si>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</si>
  <si>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</si>
  <si>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</si>
  <si>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</si>
  <si>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</si>
  <si>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</si>
  <si>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</si>
  <si>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</si>
  <si>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</si>
  <si>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</si>
  <si>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</si>
  <si>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</si>
  <si>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</si>
  <si>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</si>
  <si>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</si>
  <si>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</si>
  <si>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</si>
  <si>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</si>
  <si>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</si>
  <si>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</si>
  <si>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</si>
  <si>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</si>
  <si>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</si>
  <si>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</si>
  <si>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</si>
  <si>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</si>
  <si>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</si>
  <si>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</si>
  <si>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</si>
  <si>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</si>
  <si>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</si>
  <si>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</si>
  <si>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</si>
  <si>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</si>
  <si>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</si>
  <si>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</si>
  <si>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</si>
  <si>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</si>
  <si>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</si>
  <si>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</si>
  <si>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</si>
  <si>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</si>
  <si>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</si>
  <si>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</si>
  <si>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</si>
  <si>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</si>
  <si>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</si>
  <si>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</si>
  <si>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</si>
  <si>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</si>
  <si>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</si>
  <si>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</si>
  <si>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</si>
  <si>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</si>
  <si>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</si>
  <si>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</si>
  <si>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</si>
  <si>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</si>
  <si>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</si>
  <si>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</si>
  <si>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</si>
  <si>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</si>
  <si>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</si>
  <si>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</si>
  <si>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</si>
  <si>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</si>
  <si>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</si>
  <si>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</si>
  <si>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</si>
  <si>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</si>
  <si>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</si>
  <si>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</si>
  <si>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</si>
  <si>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</si>
  <si>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</si>
  <si>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</si>
  <si>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</si>
  <si>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</si>
  <si>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</si>
  <si>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</si>
  <si>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</si>
  <si>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</si>
  <si>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</si>
  <si>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</si>
  <si>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</si>
  <si>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</si>
  <si>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</si>
  <si>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</si>
  <si>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</si>
  <si>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</si>
  <si>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</si>
  <si>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</si>
  <si>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</si>
  <si>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</si>
  <si>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</si>
  <si>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</si>
  <si>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</si>
  <si>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</si>
  <si>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</si>
  <si>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</si>
  <si>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</si>
  <si>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</si>
  <si>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</si>
  <si>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</si>
  <si>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</si>
  <si>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</si>
  <si>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</si>
  <si>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</si>
  <si>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</si>
  <si>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</si>
  <si>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</si>
  <si>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</si>
  <si>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</si>
  <si>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</si>
  <si>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</si>
  <si>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</si>
  <si>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</si>
  <si>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</si>
  <si>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</si>
  <si>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</si>
  <si>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</si>
  <si>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</si>
  <si>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</si>
  <si>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</si>
  <si>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</si>
  <si>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</si>
  <si>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</si>
  <si>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</si>
  <si>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</si>
  <si>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</si>
  <si>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</si>
  <si>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</si>
  <si>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</si>
  <si>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</si>
  <si>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</si>
  <si>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</si>
  <si>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</si>
  <si>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</si>
  <si>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</si>
  <si>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</si>
  <si>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</si>
  <si>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</si>
  <si>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</si>
  <si>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</si>
  <si>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</si>
  <si>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</si>
  <si>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</si>
  <si>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</si>
  <si>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</si>
  <si>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</si>
  <si>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</si>
  <si>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</si>
  <si>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</si>
  <si>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</si>
  <si>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</si>
  <si>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</si>
  <si>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</si>
  <si>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</si>
  <si>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</si>
  <si>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</si>
  <si>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</si>
  <si>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</si>
  <si>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</si>
  <si>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</si>
  <si>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</si>
  <si>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</si>
  <si>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</si>
  <si>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</si>
  <si>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</si>
  <si>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</si>
  <si>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</si>
  <si>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</si>
  <si>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</si>
  <si>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</si>
  <si>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</si>
  <si>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</si>
  <si>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</si>
  <si>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</si>
  <si>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</si>
  <si>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</si>
  <si>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</si>
  <si>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</si>
  <si>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</si>
  <si>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</si>
  <si>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</si>
  <si>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</si>
  <si>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</si>
  <si>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</si>
  <si>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</si>
  <si>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</si>
  <si>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</si>
  <si>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</si>
  <si>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</si>
  <si>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</si>
  <si>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</si>
  <si>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</si>
  <si>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</si>
  <si>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</si>
  <si>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</si>
  <si>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</si>
  <si>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</si>
  <si>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</si>
  <si>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</si>
  <si>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</si>
  <si>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</si>
  <si>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</si>
  <si>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</si>
  <si>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</si>
  <si>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</si>
  <si>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</si>
  <si>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</si>
  <si>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</si>
  <si>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</si>
  <si>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</si>
  <si>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</si>
  <si>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</si>
  <si>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</si>
  <si>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</si>
  <si>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</si>
  <si>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</si>
  <si>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</si>
  <si>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</si>
  <si>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</si>
  <si>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</si>
  <si>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</si>
  <si>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</si>
  <si>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</si>
  <si>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</si>
  <si>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</si>
  <si>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</si>
  <si>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</si>
  <si>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</si>
  <si>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</si>
  <si>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</si>
  <si>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</si>
  <si>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</si>
  <si>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</si>
  <si>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</si>
  <si>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</si>
  <si>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</si>
  <si>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</si>
  <si>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</si>
  <si>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</si>
  <si>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</si>
  <si>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</si>
  <si>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</si>
  <si>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</si>
  <si>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</si>
  <si>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</si>
  <si>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</si>
  <si>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</si>
  <si>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</si>
  <si>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</si>
  <si>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</si>
  <si>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</si>
  <si>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</si>
  <si>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</si>
  <si>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</si>
  <si>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</si>
  <si>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</si>
  <si>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</si>
  <si>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</si>
  <si>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</si>
  <si>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</si>
  <si>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</si>
  <si>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</si>
  <si>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</si>
  <si>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</si>
  <si>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</si>
  <si>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</si>
  <si>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</si>
  <si>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</si>
  <si>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</si>
  <si>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</si>
  <si>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</si>
  <si>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</si>
  <si>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</si>
  <si>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</si>
  <si>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</si>
  <si>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</si>
  <si>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</si>
  <si>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</si>
  <si>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</si>
  <si>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</si>
  <si>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</si>
  <si>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</si>
  <si>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</si>
  <si>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</si>
  <si>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</si>
  <si>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</si>
  <si>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</si>
  <si>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</si>
  <si>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</si>
  <si>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</si>
  <si>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</si>
  <si>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</si>
  <si>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</si>
  <si>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</si>
  <si>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</si>
  <si>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</si>
  <si>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</si>
  <si>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</si>
  <si>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</si>
  <si>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</si>
  <si>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</si>
  <si>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</si>
  <si>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</si>
  <si>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</si>
  <si>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</si>
  <si>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</si>
  <si>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</si>
  <si>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</si>
  <si>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</si>
  <si>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</si>
  <si>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</si>
  <si>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</si>
  <si>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</si>
  <si>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</si>
  <si>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</si>
  <si>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</si>
  <si>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</si>
  <si>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</si>
  <si>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</si>
  <si>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</si>
  <si>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</si>
  <si>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</si>
  <si>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</si>
  <si>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</si>
  <si>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</si>
  <si>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</si>
  <si>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</si>
  <si>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</si>
  <si>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</si>
  <si>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</si>
  <si>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</si>
  <si>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</si>
  <si>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</si>
  <si>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</si>
  <si>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</si>
  <si>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</si>
  <si>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</si>
  <si>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</si>
  <si>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</si>
  <si>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</si>
  <si>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</si>
  <si>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</si>
  <si>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</si>
  <si>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</si>
  <si>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</si>
  <si>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</si>
  <si>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</si>
  <si>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</si>
  <si>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</si>
  <si>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</si>
  <si>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</si>
  <si>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</si>
  <si>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</si>
  <si>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</si>
  <si>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</si>
  <si>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</si>
  <si>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</si>
  <si>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</si>
  <si>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</si>
  <si>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</si>
  <si>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</si>
  <si>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</si>
  <si>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</si>
  <si>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</si>
  <si>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</si>
  <si>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</si>
  <si>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</si>
  <si>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</si>
  <si>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</si>
  <si>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</si>
  <si>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</si>
  <si>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</si>
  <si>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</si>
  <si>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</si>
  <si>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</si>
  <si>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</si>
  <si>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</si>
  <si>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</si>
  <si>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</si>
  <si>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</si>
  <si>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</si>
  <si>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</si>
  <si>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</si>
  <si>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</si>
  <si>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</si>
  <si>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</si>
  <si>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</si>
  <si>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</si>
  <si>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</si>
  <si>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</si>
  <si>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</si>
  <si>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</si>
  <si>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</si>
  <si>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</si>
  <si>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</si>
  <si>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</si>
  <si>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</si>
  <si>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</si>
  <si>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</si>
  <si>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</si>
  <si>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</si>
  <si>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</si>
  <si>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</si>
  <si>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</si>
  <si>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</si>
  <si>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</si>
  <si>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</si>
  <si>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</si>
  <si>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</si>
  <si>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</si>
  <si>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</si>
  <si>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</si>
  <si>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</si>
  <si>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</si>
  <si>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</si>
  <si>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</si>
  <si>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</si>
  <si>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</si>
  <si>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</si>
  <si>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</si>
  <si>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</si>
  <si>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</si>
  <si>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</si>
  <si>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</si>
  <si>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</si>
  <si>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</si>
  <si>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</si>
  <si>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</si>
  <si>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</si>
  <si>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</si>
  <si>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</si>
  <si>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</si>
  <si>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</si>
  <si>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</si>
  <si>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</si>
  <si>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</si>
  <si>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</si>
  <si>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</si>
  <si>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</si>
  <si>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</si>
  <si>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</si>
  <si>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</si>
  <si>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</si>
  <si>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</si>
  <si>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</si>
  <si>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</si>
  <si>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</si>
  <si>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</si>
  <si>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</si>
  <si>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</si>
  <si>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</si>
  <si>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</si>
  <si>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</si>
  <si>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</si>
  <si>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</si>
  <si>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</si>
  <si>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</si>
  <si>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</si>
  <si>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</si>
  <si>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</si>
  <si>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</si>
  <si>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</si>
  <si>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</si>
  <si>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</si>
  <si>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</si>
  <si>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</si>
  <si>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</si>
  <si>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</si>
  <si>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</si>
  <si>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</si>
  <si>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</si>
  <si>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</si>
  <si>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</si>
  <si>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</si>
  <si>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</si>
  <si>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</si>
  <si>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</si>
  <si>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</si>
  <si>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</si>
  <si>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</si>
  <si>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</si>
  <si>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</si>
  <si>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</si>
  <si>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</si>
  <si>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</si>
  <si>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</si>
  <si>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</si>
  <si>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</si>
  <si>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</si>
  <si>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</si>
  <si>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</si>
  <si>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</si>
  <si>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</si>
  <si>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</si>
  <si>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</si>
  <si>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</si>
  <si>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</si>
  <si>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</si>
  <si>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</si>
  <si>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</si>
  <si>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</si>
  <si>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</si>
  <si>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</si>
  <si>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</si>
  <si>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</si>
  <si>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</si>
  <si>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</si>
  <si>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</si>
  <si>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</si>
  <si>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</si>
  <si>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</si>
  <si>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</si>
  <si>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</si>
  <si>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</si>
  <si>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</si>
  <si>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</si>
  <si>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</si>
  <si>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</si>
  <si>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</si>
  <si>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</si>
  <si>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</si>
  <si>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</si>
  <si>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</si>
  <si>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</si>
  <si>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</si>
  <si>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</si>
  <si>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</si>
  <si>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</si>
  <si>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</si>
  <si>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</si>
  <si>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</si>
  <si>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</si>
  <si>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</si>
  <si>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</si>
  <si>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</si>
  <si>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</si>
  <si>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</si>
  <si>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</si>
  <si>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</si>
  <si>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</si>
  <si>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</si>
  <si>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</si>
  <si>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</si>
  <si>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</si>
  <si>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</si>
  <si>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</si>
  <si>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</si>
  <si>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</si>
  <si>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</si>
  <si>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</si>
  <si>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</si>
  <si>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</si>
  <si>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</si>
  <si>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</si>
  <si>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</si>
  <si>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</si>
  <si>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</si>
  <si>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</si>
  <si>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</si>
  <si>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</si>
  <si>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</si>
  <si>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</si>
  <si>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</si>
  <si>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</si>
  <si>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</si>
  <si>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</si>
  <si>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</si>
  <si>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</si>
  <si>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</si>
  <si>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</si>
  <si>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</si>
  <si>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</si>
  <si>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</si>
  <si>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</si>
  <si>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</si>
  <si>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</si>
  <si>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</si>
  <si>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</si>
  <si>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</si>
  <si>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</si>
  <si>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</si>
  <si>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</si>
  <si>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</si>
  <si>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</si>
  <si>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</si>
  <si>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</si>
  <si>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</si>
  <si>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</si>
  <si>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</si>
  <si>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</si>
  <si>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</si>
  <si>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</si>
  <si>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</si>
  <si>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</si>
  <si>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</si>
  <si>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</si>
  <si>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</si>
  <si>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</si>
  <si>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</si>
  <si>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</si>
  <si>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</si>
  <si>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</si>
  <si>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</si>
  <si>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</si>
  <si>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</si>
  <si>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</si>
  <si>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</si>
  <si>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</si>
  <si>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</si>
  <si>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</si>
  <si>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</si>
  <si>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</si>
  <si>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</si>
  <si>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</si>
  <si>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</si>
  <si>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</si>
  <si>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</si>
  <si>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</si>
  <si>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</si>
  <si>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</si>
  <si>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</si>
  <si>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</si>
  <si>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</si>
  <si>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</si>
  <si>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</si>
  <si>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</si>
  <si>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</si>
  <si>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</si>
  <si>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</si>
  <si>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</si>
  <si>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</si>
  <si>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</si>
  <si>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</si>
  <si>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</si>
  <si>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</si>
  <si>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</si>
  <si>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</si>
  <si>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</si>
  <si>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</si>
  <si>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</si>
  <si>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</si>
  <si>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</si>
  <si>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</si>
  <si>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</si>
  <si>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</si>
  <si>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</si>
  <si>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</si>
  <si>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</si>
  <si>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</si>
  <si>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</si>
  <si>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</si>
  <si>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</si>
  <si>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</si>
  <si>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</si>
  <si>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</si>
  <si>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</si>
  <si>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</si>
  <si>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</si>
  <si>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</si>
  <si>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</si>
  <si>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</si>
  <si>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</si>
  <si>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</si>
  <si>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</si>
  <si>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</si>
  <si>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</si>
  <si>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</si>
  <si>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</si>
  <si>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</si>
  <si>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</si>
  <si>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</si>
  <si>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</si>
  <si>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</si>
  <si>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</si>
  <si>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</si>
  <si>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</si>
  <si>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</si>
  <si>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</si>
  <si>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</si>
  <si>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</si>
  <si>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</si>
  <si>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</si>
  <si>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</si>
  <si>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</si>
  <si>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</si>
  <si>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</si>
  <si>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</si>
  <si>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</si>
  <si>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</si>
  <si>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</si>
  <si>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</si>
  <si>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</si>
  <si>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</si>
  <si>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</si>
  <si>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</si>
  <si>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</si>
  <si>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</si>
  <si>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</si>
  <si>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</si>
  <si>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</si>
  <si>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</si>
  <si>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</si>
  <si>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</si>
  <si>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</si>
  <si>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</si>
  <si>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</si>
  <si>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</si>
  <si>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</si>
  <si>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</si>
  <si>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</si>
  <si>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</si>
  <si>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</si>
  <si>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</si>
  <si>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</si>
  <si>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</si>
  <si>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</si>
  <si>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</si>
  <si>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</si>
  <si>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</si>
  <si>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</si>
  <si>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</si>
  <si>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</si>
  <si>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</si>
  <si>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</si>
  <si>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</si>
  <si>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</si>
  <si>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</si>
  <si>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</si>
  <si>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</si>
  <si>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</si>
  <si>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</si>
  <si>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</si>
  <si>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</si>
  <si>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</si>
  <si>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</si>
  <si>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</si>
  <si>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</si>
  <si>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</si>
  <si>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</si>
  <si>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</si>
  <si>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</si>
  <si>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</si>
  <si>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</si>
  <si>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</si>
  <si>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</si>
  <si>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</si>
  <si>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</si>
  <si>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</si>
  <si>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</si>
  <si>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</si>
  <si>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</si>
  <si>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</si>
  <si>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</si>
  <si>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</si>
  <si>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</si>
  <si>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</si>
  <si>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</si>
  <si>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</si>
  <si>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</si>
  <si>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</si>
  <si>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</si>
  <si>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</si>
  <si>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</si>
  <si>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</si>
  <si>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</si>
  <si>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</si>
  <si>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</si>
  <si>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</si>
  <si>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</si>
  <si>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</si>
  <si>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</si>
  <si>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</si>
  <si>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</si>
  <si>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</si>
  <si>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</si>
  <si>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</si>
  <si>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</si>
  <si>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</si>
  <si>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</si>
  <si>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</si>
  <si>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</si>
  <si>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</si>
  <si>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</si>
  <si>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</si>
  <si>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</si>
  <si>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</si>
  <si>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</si>
  <si>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</si>
  <si>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</si>
  <si>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</si>
  <si>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</si>
  <si>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</si>
  <si>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</si>
  <si>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</si>
  <si>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</si>
  <si>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</si>
  <si>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</si>
  <si>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</si>
  <si>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</si>
  <si>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</si>
  <si>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</si>
  <si>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</si>
  <si>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</si>
  <si>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</si>
  <si>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</si>
  <si>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</si>
  <si>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</si>
  <si>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</si>
  <si>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</si>
  <si>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</si>
  <si>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</si>
  <si>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</si>
  <si>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</si>
  <si>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</si>
  <si>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</si>
  <si>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</si>
  <si>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</si>
  <si>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</si>
  <si>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</si>
  <si>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</si>
  <si>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</si>
  <si>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</si>
  <si>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</si>
  <si>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</si>
  <si>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</si>
  <si>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</si>
  <si>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</si>
  <si>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</si>
  <si>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</si>
  <si>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</si>
  <si>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</si>
  <si>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</si>
  <si>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</si>
  <si>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</si>
  <si>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</si>
  <si>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</si>
  <si>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</si>
  <si>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</si>
  <si>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</si>
  <si>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</si>
  <si>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</si>
  <si>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</si>
  <si>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</si>
  <si>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</si>
  <si>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</si>
  <si>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</si>
  <si>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</si>
  <si>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</si>
  <si>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</si>
  <si>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</si>
  <si>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</si>
  <si>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</si>
  <si>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</si>
  <si>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</si>
  <si>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</si>
  <si>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</si>
  <si>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</si>
  <si>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</si>
  <si>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</si>
  <si>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</si>
  <si>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</si>
  <si>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</si>
  <si>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</si>
  <si>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</si>
  <si>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</si>
  <si>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</si>
  <si>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</si>
  <si>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</si>
  <si>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</si>
  <si>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</si>
  <si>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</si>
  <si>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</si>
  <si>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</si>
  <si>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</si>
  <si>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</si>
  <si>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</si>
  <si>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</si>
  <si>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</si>
  <si>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</si>
  <si>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</si>
  <si>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</si>
  <si>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</si>
  <si>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</si>
  <si>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</si>
  <si>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</si>
  <si>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</si>
  <si>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</si>
  <si>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</si>
  <si>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</si>
  <si>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</si>
  <si>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</si>
  <si>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</si>
  <si>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</si>
  <si>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</si>
  <si>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</si>
  <si>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</si>
  <si>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</si>
  <si>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</si>
  <si>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</si>
  <si>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</si>
  <si>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</si>
  <si>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</si>
  <si>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</si>
  <si>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</si>
  <si>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</si>
  <si>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</si>
  <si>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</si>
  <si>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</si>
  <si>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</si>
  <si>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</si>
  <si>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</si>
  <si>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</si>
  <si>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</si>
  <si>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</si>
  <si>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</si>
  <si>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</si>
  <si>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</si>
  <si>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</si>
  <si>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</si>
  <si>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</si>
  <si>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</si>
  <si>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</si>
  <si>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</si>
  <si>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</si>
  <si>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</si>
  <si>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</si>
  <si>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</si>
  <si>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</si>
  <si>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</si>
  <si>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</si>
  <si>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</si>
  <si>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</si>
  <si>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</si>
  <si>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</si>
  <si>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</si>
  <si>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</si>
  <si>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</si>
  <si>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</si>
  <si>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</si>
  <si>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</si>
  <si>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</si>
  <si>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</si>
  <si>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</si>
  <si>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</si>
  <si>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</si>
  <si>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</si>
  <si>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</si>
  <si>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</si>
  <si>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</si>
  <si>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</si>
  <si>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</si>
  <si>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</si>
  <si>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</si>
  <si>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</si>
  <si>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</si>
  <si>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</si>
  <si>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</si>
  <si>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</si>
  <si>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</si>
  <si>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</si>
  <si>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</si>
  <si>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</si>
  <si>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</si>
  <si>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</si>
  <si>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</si>
  <si>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</si>
  <si>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</si>
  <si>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</si>
  <si>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</si>
  <si>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</si>
  <si>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</si>
  <si>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</si>
  <si>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</si>
  <si>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</si>
  <si>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</si>
  <si>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</si>
  <si>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</si>
  <si>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</si>
  <si>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</si>
  <si>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</si>
  <si>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</si>
  <si>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</si>
  <si>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</si>
  <si>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</si>
  <si>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</si>
  <si>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</si>
  <si>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</si>
  <si>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</si>
  <si>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</si>
  <si>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</si>
  <si>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</si>
  <si>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</si>
  <si>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</si>
  <si>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</si>
  <si>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</si>
  <si>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</si>
  <si>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</si>
  <si>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</si>
  <si>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</si>
  <si>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</si>
  <si>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</si>
  <si>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</si>
  <si>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</si>
  <si>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</si>
  <si>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</si>
  <si>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</si>
  <si>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</si>
  <si>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</si>
  <si>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</si>
  <si>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</si>
  <si>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</si>
  <si>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</si>
  <si>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</si>
  <si>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</si>
  <si>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</si>
  <si>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</si>
  <si>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</si>
  <si>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</si>
  <si>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</si>
  <si>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</si>
  <si>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</si>
  <si>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</si>
  <si>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</si>
  <si>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</si>
  <si>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</si>
  <si>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</si>
  <si>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</si>
  <si>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</si>
  <si>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</si>
  <si>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</si>
  <si>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</si>
  <si>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</si>
  <si>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</si>
  <si>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</si>
  <si>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</si>
  <si>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</si>
  <si>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</si>
  <si>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</si>
  <si>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</si>
  <si>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</si>
  <si>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</si>
  <si>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</si>
  <si>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</si>
  <si>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</si>
  <si>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</si>
  <si>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</si>
  <si>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</si>
  <si>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</si>
  <si>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</si>
  <si>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</si>
  <si>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</si>
  <si>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</si>
  <si>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</si>
  <si>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</si>
  <si>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</si>
  <si>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</si>
  <si>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</si>
  <si>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</si>
  <si>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</si>
  <si>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</si>
  <si>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</si>
  <si>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</si>
  <si>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</si>
  <si>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</si>
  <si>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</si>
  <si>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</si>
  <si>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</si>
  <si>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</si>
  <si>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</si>
  <si>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</si>
  <si>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</si>
  <si>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</si>
  <si>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</si>
  <si>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</si>
  <si>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</si>
  <si>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</si>
  <si>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</si>
  <si>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</si>
  <si>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</si>
  <si>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</si>
  <si>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</si>
  <si>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</si>
  <si>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</si>
  <si>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</si>
  <si>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</si>
  <si>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</si>
  <si>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</si>
  <si>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</si>
  <si>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</si>
  <si>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</si>
  <si>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</si>
  <si>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</si>
  <si>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</si>
  <si>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</si>
  <si>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</si>
  <si>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</si>
  <si>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</si>
  <si>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</si>
  <si>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</si>
  <si>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</si>
  <si>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</si>
  <si>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</si>
  <si>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</si>
  <si>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</si>
  <si>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</si>
  <si>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</si>
  <si>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</si>
  <si>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</si>
  <si>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</si>
  <si>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</si>
  <si>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</si>
  <si>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</si>
  <si>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</si>
  <si>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</si>
  <si>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</si>
  <si>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</si>
  <si>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</si>
  <si>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</si>
  <si>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</si>
  <si>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</si>
  <si>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</si>
  <si>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</si>
  <si>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</si>
  <si>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</si>
  <si>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</si>
  <si>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</si>
  <si>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</si>
  <si>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</si>
  <si>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</si>
  <si>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</si>
  <si>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</si>
  <si>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</si>
  <si>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</si>
  <si>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</si>
  <si>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</si>
  <si>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</si>
  <si>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</si>
  <si>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</si>
  <si>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</si>
  <si>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</si>
  <si>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</si>
  <si>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</si>
  <si>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</si>
  <si>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</si>
  <si>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</si>
  <si>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</si>
  <si>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</si>
  <si>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</si>
  <si>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</si>
  <si>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</si>
  <si>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</si>
  <si>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</si>
  <si>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</si>
  <si>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</si>
  <si>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</si>
  <si>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</si>
  <si>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</si>
  <si>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</si>
  <si>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</si>
  <si>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</si>
  <si>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</si>
  <si>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</si>
  <si>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</si>
  <si>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</si>
  <si>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</si>
  <si>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</si>
  <si>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</si>
  <si>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</si>
  <si>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</si>
  <si>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</si>
  <si>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</si>
  <si>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</si>
  <si>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</si>
  <si>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</si>
  <si>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</si>
  <si>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</si>
  <si>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</si>
  <si>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</si>
  <si>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</si>
  <si>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</si>
  <si>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</si>
  <si>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</si>
  <si>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</si>
  <si>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</si>
  <si>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</si>
  <si>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</si>
  <si>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</si>
  <si>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</si>
  <si>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</si>
  <si>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</si>
  <si>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</si>
  <si>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</si>
  <si>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</si>
  <si>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</si>
  <si>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</si>
  <si>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</si>
  <si>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</si>
  <si>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</si>
  <si>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</si>
  <si>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</si>
  <si>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</si>
  <si>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</si>
  <si>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</si>
  <si>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</si>
  <si>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</si>
  <si>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</si>
  <si>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</si>
  <si>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</si>
  <si>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</si>
  <si>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</si>
  <si>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</si>
  <si>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</si>
  <si>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</si>
  <si>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</si>
  <si>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</si>
  <si>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</si>
  <si>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</si>
  <si>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</si>
  <si>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</si>
  <si>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</si>
  <si>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</si>
  <si>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</si>
  <si>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</si>
  <si>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</si>
  <si>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</si>
  <si>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</si>
  <si>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</si>
  <si>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</si>
  <si>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</si>
  <si>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</si>
  <si>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</si>
  <si>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</si>
  <si>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</si>
  <si>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</si>
  <si>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</si>
  <si>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</si>
  <si>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</si>
  <si>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</si>
  <si>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</si>
  <si>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</si>
  <si>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</si>
  <si>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</si>
  <si>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</si>
  <si>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</si>
  <si>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</si>
  <si>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</si>
  <si>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</si>
  <si>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</si>
  <si>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</si>
  <si>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</si>
  <si>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</si>
  <si>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</si>
  <si>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</si>
  <si>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</si>
  <si>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</si>
  <si>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</si>
  <si>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</si>
  <si>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</si>
  <si>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</si>
  <si>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</si>
  <si>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</si>
  <si>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</si>
  <si>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</si>
  <si>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</si>
  <si>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</si>
  <si>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</si>
  <si>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</si>
  <si>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</si>
  <si>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</si>
  <si>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</si>
  <si>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</si>
  <si>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</si>
  <si>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</si>
  <si>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</si>
  <si>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</si>
  <si>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</si>
  <si>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</si>
  <si>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</si>
  <si>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</si>
  <si>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</si>
  <si>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</si>
  <si>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</si>
  <si>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</si>
  <si>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</si>
  <si>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</si>
  <si>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</si>
  <si>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</si>
  <si>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</si>
  <si>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</si>
  <si>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</si>
  <si>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</si>
  <si>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</si>
  <si>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</si>
  <si>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</si>
  <si>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</si>
  <si>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</si>
  <si>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</si>
  <si>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</si>
  <si>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</si>
  <si>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</si>
  <si>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</si>
  <si>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</si>
  <si>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</si>
  <si>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</si>
  <si>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</si>
  <si>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</si>
  <si>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</si>
  <si>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</si>
  <si>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</si>
  <si>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</si>
  <si>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</si>
  <si>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</si>
  <si>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</si>
  <si>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</si>
  <si>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</si>
  <si>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</si>
  <si>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</si>
  <si>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</si>
  <si>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</si>
  <si>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</si>
  <si>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</si>
  <si>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</si>
  <si>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</si>
  <si>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</si>
  <si>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</si>
  <si>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</si>
  <si>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</si>
  <si>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</si>
  <si>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</si>
  <si>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</si>
  <si>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</si>
  <si>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</si>
  <si>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</si>
  <si>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</si>
  <si>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</si>
  <si>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</si>
  <si>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</si>
  <si>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</si>
  <si>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</si>
  <si>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</si>
  <si>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</si>
  <si>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</si>
  <si>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</si>
  <si>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</si>
  <si>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</si>
  <si>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</si>
  <si>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</si>
  <si>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</si>
  <si>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</si>
  <si>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</si>
  <si>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</si>
  <si>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</si>
  <si>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</si>
  <si>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</si>
  <si>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</si>
  <si>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</si>
  <si>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</si>
  <si>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</si>
  <si>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</si>
  <si>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</si>
  <si>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</si>
  <si>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</si>
  <si>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</si>
  <si>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</si>
  <si>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</si>
  <si>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</si>
  <si>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</si>
  <si>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</si>
  <si>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</si>
  <si>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</si>
  <si>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</si>
  <si>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</si>
  <si>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</si>
  <si>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</si>
  <si>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</si>
  <si>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</si>
  <si>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</si>
  <si>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</si>
  <si>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</si>
  <si>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</si>
  <si>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</si>
  <si>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</si>
  <si>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</si>
  <si>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</si>
  <si>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</si>
  <si>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</si>
  <si>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</si>
  <si>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</si>
  <si>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</si>
  <si>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</si>
  <si>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</si>
  <si>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</si>
  <si>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</si>
  <si>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</si>
  <si>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</si>
  <si>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</si>
  <si>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</si>
  <si>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</si>
  <si>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</si>
  <si>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</si>
  <si>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</si>
  <si>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</si>
  <si>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</si>
  <si>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</si>
  <si>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</si>
  <si>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</si>
  <si>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</si>
  <si>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</si>
  <si>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</si>
  <si>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</si>
  <si>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</si>
  <si>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</si>
  <si>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</si>
  <si>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</si>
  <si>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</si>
  <si>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</si>
  <si>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</si>
  <si>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</si>
  <si>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</si>
  <si>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</si>
  <si>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</si>
  <si>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</si>
  <si>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</si>
  <si>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</si>
  <si>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</si>
  <si>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</si>
  <si>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</si>
  <si>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</si>
  <si>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</si>
  <si>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</si>
  <si>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</si>
  <si>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</si>
  <si>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</si>
  <si>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</si>
  <si>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</si>
  <si>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</si>
  <si>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</si>
  <si>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</si>
  <si>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</si>
  <si>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</si>
  <si>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</si>
  <si>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</si>
  <si>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</si>
  <si>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</si>
  <si>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</si>
  <si>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</si>
  <si>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</si>
  <si>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</si>
  <si>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</si>
  <si>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</si>
  <si>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</si>
  <si>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</si>
  <si>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</si>
  <si>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</si>
  <si>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</si>
  <si>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</si>
  <si>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</si>
  <si>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</si>
  <si>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</si>
  <si>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</si>
  <si>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</si>
  <si>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</si>
  <si>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</si>
  <si>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</si>
  <si>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</si>
  <si>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</si>
  <si>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</si>
  <si>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</si>
  <si>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</si>
  <si>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</si>
  <si>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</si>
  <si>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</si>
  <si>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</si>
  <si>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</si>
  <si>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</si>
  <si>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</si>
  <si>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</si>
  <si>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</si>
  <si>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</si>
  <si>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</si>
  <si>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</si>
  <si>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</si>
  <si>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</si>
  <si>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</si>
  <si>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</si>
  <si>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</si>
  <si>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</si>
  <si>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</si>
  <si>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</si>
  <si>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</si>
  <si>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</si>
  <si>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</si>
  <si>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</si>
  <si>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</si>
  <si>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</si>
  <si>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</si>
  <si>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</si>
  <si>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</si>
  <si>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</si>
  <si>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</si>
  <si>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</si>
  <si>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</si>
  <si>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</si>
  <si>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</si>
  <si>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</si>
  <si>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</si>
  <si>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</si>
  <si>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</si>
  <si>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</si>
  <si>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</si>
  <si>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</si>
  <si>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</si>
  <si>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</si>
  <si>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</si>
  <si>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</si>
  <si>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</si>
  <si>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</si>
  <si>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</si>
  <si>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</si>
  <si>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</si>
  <si>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</si>
  <si>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</si>
  <si>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</si>
  <si>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</si>
  <si>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</si>
  <si>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</si>
  <si>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</si>
  <si>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</si>
  <si>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</si>
  <si>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</si>
  <si>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</si>
  <si>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</si>
  <si>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</si>
  <si>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</si>
  <si>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</si>
  <si>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</si>
  <si>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</si>
  <si>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</si>
  <si>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</si>
  <si>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</si>
  <si>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</si>
  <si>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</si>
  <si>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</si>
  <si>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</si>
  <si>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</si>
  <si>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</si>
  <si>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</si>
  <si>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</si>
  <si>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</si>
  <si>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</si>
  <si>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</si>
  <si>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</si>
  <si>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</si>
  <si>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</si>
  <si>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</si>
  <si>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</si>
  <si>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</si>
  <si>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</si>
  <si>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</si>
  <si>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</si>
  <si>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</si>
  <si>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</si>
  <si>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</si>
  <si>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</si>
  <si>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</si>
  <si>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</si>
  <si>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</si>
  <si>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</si>
  <si>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</si>
  <si>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</si>
  <si>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</si>
  <si>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</si>
  <si>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</si>
  <si>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</si>
  <si>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</si>
  <si>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</si>
  <si>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</si>
  <si>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</si>
  <si>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</si>
  <si>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</si>
  <si>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</si>
  <si>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</si>
  <si>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</si>
  <si>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</si>
  <si>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</si>
  <si>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</si>
  <si>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</si>
  <si>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</si>
  <si>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</si>
  <si>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</si>
  <si>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</si>
  <si>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</si>
  <si>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</si>
  <si>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</si>
  <si>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</si>
  <si>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</si>
  <si>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</si>
  <si>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</si>
  <si>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</si>
  <si>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</si>
  <si>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</si>
  <si>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</si>
  <si>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</si>
  <si>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</si>
  <si>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</si>
  <si>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</si>
  <si>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</si>
  <si>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</si>
  <si>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</si>
  <si>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</si>
  <si>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</si>
  <si>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</si>
  <si>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</si>
  <si>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</si>
  <si>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</si>
  <si>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</si>
  <si>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</si>
  <si>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</si>
  <si>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</si>
  <si>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</si>
  <si>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</si>
  <si>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</si>
  <si>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</si>
  <si>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</si>
  <si>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</si>
  <si>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</si>
  <si>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</si>
  <si>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</si>
  <si>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</si>
  <si>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</si>
  <si>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</si>
  <si>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</si>
  <si>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</si>
  <si>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</si>
  <si>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</si>
  <si>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</si>
  <si>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</si>
  <si>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</si>
  <si>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</si>
  <si>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</si>
  <si>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</si>
  <si>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</si>
  <si>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</si>
  <si>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</si>
  <si>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</si>
  <si>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</si>
  <si>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</si>
  <si>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</si>
  <si>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</si>
  <si>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</si>
  <si>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</si>
  <si>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</si>
  <si>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</si>
  <si>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</si>
  <si>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</si>
  <si>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</si>
  <si>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</si>
  <si>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</si>
  <si>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</si>
  <si>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</si>
  <si>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</si>
  <si>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</si>
  <si>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</si>
  <si>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</si>
  <si>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</si>
  <si>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</si>
  <si>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</si>
  <si>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</si>
  <si>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</si>
  <si>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</si>
  <si>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</si>
  <si>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</si>
  <si>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</si>
  <si>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</si>
  <si>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</si>
  <si>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</si>
  <si>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</si>
  <si>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</si>
  <si>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</si>
  <si>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</si>
  <si>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</si>
  <si>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</si>
  <si>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</si>
  <si>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</si>
  <si>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</si>
  <si>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</si>
  <si>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</si>
  <si>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</si>
  <si>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</si>
  <si>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</si>
  <si>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</si>
  <si>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</si>
  <si>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</si>
  <si>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</si>
  <si>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</si>
  <si>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</si>
  <si>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</si>
  <si>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</si>
  <si>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</si>
  <si>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</si>
  <si>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</si>
  <si>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</si>
  <si>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</si>
  <si>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</si>
  <si>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</si>
  <si>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</si>
  <si>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</si>
  <si>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</si>
  <si>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</si>
  <si>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</si>
  <si>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</si>
  <si>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</si>
  <si>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</si>
  <si>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</si>
  <si>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</si>
  <si>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</si>
  <si>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</si>
  <si>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</si>
  <si>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</si>
  <si>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</si>
  <si>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</si>
  <si>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</si>
  <si>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</si>
  <si>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</si>
  <si>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</si>
  <si>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</si>
  <si>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</si>
  <si>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</si>
  <si>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</si>
  <si>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</si>
  <si>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</si>
  <si>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</si>
  <si>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</si>
  <si>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</si>
  <si>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</si>
  <si>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</si>
  <si>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</si>
  <si>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</si>
  <si>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</si>
  <si>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</si>
  <si>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</si>
  <si>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</si>
  <si>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</si>
  <si>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</si>
  <si>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</si>
  <si>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</si>
  <si>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</si>
  <si>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</si>
  <si>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</si>
  <si>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</si>
  <si>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</si>
  <si>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</si>
  <si>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</si>
  <si>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</si>
  <si>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</si>
  <si>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</si>
  <si>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</si>
  <si>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</si>
  <si>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</si>
  <si>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</si>
  <si>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</si>
  <si>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</si>
  <si>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</si>
  <si>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</si>
  <si>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</si>
  <si>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</si>
  <si>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</si>
  <si>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</si>
  <si>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</si>
  <si>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</si>
  <si>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</si>
  <si>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</si>
  <si>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</si>
  <si>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</si>
  <si>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</si>
  <si>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</si>
  <si>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</si>
  <si>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</si>
  <si>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</si>
  <si>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</si>
  <si>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</si>
  <si>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</si>
  <si>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</si>
  <si>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</si>
  <si>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</si>
  <si>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</si>
  <si>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</si>
  <si>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</si>
  <si>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</si>
  <si>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</si>
  <si>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</si>
  <si>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</si>
  <si>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</si>
  <si>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</si>
  <si>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</si>
  <si>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</si>
  <si>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</si>
  <si>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</si>
  <si>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</si>
  <si>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</si>
  <si>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</si>
  <si>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</si>
  <si>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</si>
  <si>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</si>
  <si>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</si>
  <si>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</si>
  <si>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</si>
  <si>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</si>
  <si>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</si>
  <si>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</si>
  <si>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</si>
  <si>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</si>
  <si>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</si>
  <si>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</si>
  <si>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</si>
  <si>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</si>
  <si>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</si>
  <si>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</si>
  <si>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</si>
  <si>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</si>
  <si>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</si>
  <si>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</si>
  <si>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</si>
  <si>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</si>
  <si>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</si>
  <si>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</si>
  <si>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</si>
  <si>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</si>
  <si>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</si>
  <si>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</si>
  <si>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</si>
  <si>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</si>
  <si>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</si>
  <si>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</si>
  <si>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</si>
  <si>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</si>
  <si>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</si>
  <si>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</si>
  <si>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</si>
  <si>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</si>
  <si>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</si>
  <si>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</si>
  <si>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</si>
  <si>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</si>
  <si>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</si>
  <si>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</si>
  <si>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</si>
  <si>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</si>
  <si>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</si>
  <si>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</si>
  <si>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</si>
  <si>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</si>
  <si>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</si>
  <si>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</si>
  <si>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</si>
  <si>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</si>
  <si>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</si>
  <si>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</si>
  <si>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</si>
  <si>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</si>
  <si>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</si>
  <si>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</si>
  <si>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</si>
  <si>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</si>
  <si>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</si>
  <si>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</si>
  <si>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</si>
  <si>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</si>
  <si>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</si>
  <si>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</si>
  <si>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</si>
  <si>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</si>
  <si>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</si>
  <si>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</si>
  <si>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</si>
  <si>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</si>
  <si>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</si>
  <si>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</si>
  <si>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</si>
  <si>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</si>
  <si>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</si>
  <si>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</si>
  <si>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</si>
  <si>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</si>
  <si>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</si>
  <si>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</si>
  <si>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</si>
  <si>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</si>
  <si>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</si>
  <si>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</si>
  <si>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</si>
  <si>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</si>
  <si>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</si>
  <si>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</si>
  <si>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</si>
  <si>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</si>
  <si>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</si>
  <si>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</si>
  <si>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</si>
  <si>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</si>
  <si>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</si>
  <si>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</si>
  <si>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</si>
  <si>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</si>
  <si>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</si>
  <si>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</si>
  <si>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</si>
  <si>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</si>
  <si>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</si>
  <si>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</si>
  <si>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</si>
  <si>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</si>
  <si>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</si>
  <si>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</si>
  <si>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</si>
  <si>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</si>
  <si>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</si>
  <si>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</si>
  <si>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</si>
  <si>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</si>
  <si>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</si>
  <si>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</si>
  <si>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</si>
  <si>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</si>
  <si>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</si>
  <si>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</si>
  <si>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</si>
  <si>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</si>
  <si>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</si>
  <si>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</si>
  <si>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</si>
  <si>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</si>
  <si>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</si>
  <si>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</si>
  <si>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</si>
  <si>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</si>
  <si>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</si>
  <si>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</si>
  <si>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</si>
  <si>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</si>
  <si>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</si>
  <si>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</si>
  <si>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</si>
  <si>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</si>
  <si>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</si>
  <si>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</si>
  <si>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</si>
  <si>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</si>
  <si>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</si>
  <si>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</si>
  <si>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</si>
  <si>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</si>
  <si>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</si>
  <si>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</si>
  <si>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</si>
  <si>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</si>
  <si>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</si>
  <si>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</si>
  <si>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</si>
  <si>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</si>
  <si>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</si>
  <si>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</si>
  <si>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</si>
  <si>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</si>
  <si>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</si>
  <si>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</si>
  <si>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</si>
  <si>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</si>
  <si>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</si>
  <si>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</si>
  <si>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</si>
  <si>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</si>
  <si>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</si>
  <si>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</si>
  <si>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</si>
  <si>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</si>
  <si>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</si>
  <si>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</si>
  <si>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</si>
  <si>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</si>
  <si>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</si>
  <si>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</si>
  <si>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</si>
  <si>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</si>
  <si>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</si>
  <si>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</si>
  <si>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</si>
  <si>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</si>
  <si>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</si>
  <si>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</si>
  <si>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</si>
  <si>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</si>
  <si>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</si>
  <si>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</si>
  <si>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</si>
  <si>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</si>
  <si>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</si>
  <si>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</si>
  <si>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</si>
  <si>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</si>
  <si>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</si>
  <si>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</si>
  <si>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</si>
  <si>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</si>
  <si>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</si>
  <si>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</si>
  <si>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</si>
  <si>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</si>
  <si>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</si>
  <si>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</si>
  <si>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</si>
  <si>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</si>
  <si>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</si>
  <si>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</si>
  <si>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</si>
  <si>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</si>
  <si>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</si>
  <si>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</si>
  <si>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</si>
  <si>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</si>
  <si>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</si>
  <si>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</si>
  <si>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</si>
  <si>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</si>
  <si>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</si>
  <si>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</si>
  <si>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</si>
  <si>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</si>
  <si>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</si>
  <si>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</si>
  <si>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</si>
  <si>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</si>
  <si>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</si>
  <si>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</si>
  <si>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</si>
  <si>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</si>
  <si>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</si>
  <si>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</si>
  <si>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</si>
  <si>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</si>
  <si>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</si>
  <si>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</si>
  <si>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</si>
  <si>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</si>
  <si>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</si>
  <si>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</si>
  <si>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</si>
  <si>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</si>
  <si>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</si>
  <si>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</si>
  <si>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</si>
  <si>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</si>
  <si>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</si>
  <si>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</si>
  <si>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</si>
  <si>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</si>
  <si>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</si>
  <si>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</si>
  <si>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</si>
  <si>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</si>
  <si>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</si>
  <si>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</si>
  <si>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</si>
  <si>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</si>
  <si>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</si>
  <si>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</si>
  <si>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</si>
  <si>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</si>
  <si>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</si>
  <si>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</si>
  <si>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</si>
  <si>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</si>
  <si>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</si>
  <si>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</si>
  <si>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</si>
  <si>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</si>
  <si>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</si>
  <si>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</si>
  <si>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</si>
  <si>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</si>
  <si>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</si>
  <si>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</si>
  <si>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</si>
  <si>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</si>
  <si>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</si>
  <si>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</si>
  <si>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</si>
  <si>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</si>
  <si>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</si>
  <si>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</si>
  <si>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</si>
  <si>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</si>
  <si>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</si>
  <si>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</si>
  <si>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</si>
  <si>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</si>
  <si>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</si>
  <si>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</si>
  <si>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</si>
  <si>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</si>
  <si>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</si>
  <si>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</si>
  <si>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</si>
  <si>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</si>
  <si>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</si>
  <si>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</si>
  <si>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</si>
  <si>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</si>
  <si>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</si>
  <si>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</si>
  <si>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</si>
  <si>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</si>
  <si>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</si>
  <si>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</si>
  <si>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</si>
  <si>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</si>
  <si>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</si>
  <si>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</si>
  <si>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</si>
  <si>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</si>
  <si>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</si>
  <si>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</si>
  <si>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</si>
  <si>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</si>
  <si>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</si>
  <si>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</si>
  <si>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</si>
  <si>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</si>
  <si>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</si>
  <si>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</si>
  <si>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</si>
  <si>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</si>
  <si>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</si>
  <si>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</si>
  <si>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</si>
  <si>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</si>
  <si>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</si>
  <si>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</si>
  <si>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</si>
  <si>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</si>
  <si>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</si>
  <si>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</si>
  <si>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</si>
  <si>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</si>
  <si>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</si>
  <si>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</si>
  <si>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</si>
  <si>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</si>
  <si>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</si>
  <si>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</si>
  <si>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</si>
  <si>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</si>
  <si>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</si>
  <si>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</si>
  <si>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</si>
  <si>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</si>
  <si>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</si>
  <si>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</si>
  <si>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</si>
  <si>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</si>
  <si>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</si>
  <si>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</si>
  <si>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</si>
  <si>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</si>
  <si>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</si>
  <si>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</si>
  <si>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</si>
  <si>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</si>
  <si>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</si>
  <si>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</si>
  <si>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</si>
  <si>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</si>
  <si>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</si>
  <si>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</si>
  <si>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</si>
  <si>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</si>
  <si>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</si>
  <si>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</si>
  <si>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</si>
  <si>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</si>
  <si>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</si>
  <si>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</si>
  <si>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</si>
  <si>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</si>
  <si>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</si>
  <si>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</si>
  <si>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</si>
  <si>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</si>
  <si>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</si>
  <si>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</si>
  <si>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</si>
  <si>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</si>
  <si>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</si>
  <si>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</si>
  <si>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</si>
  <si>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</si>
  <si>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</si>
  <si>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</si>
  <si>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</si>
  <si>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</si>
  <si>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</si>
  <si>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</si>
  <si>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</si>
  <si>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</si>
  <si>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</si>
  <si>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</si>
  <si>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</si>
  <si>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</si>
  <si>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</si>
  <si>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</si>
  <si>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</si>
  <si>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</si>
  <si>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</si>
  <si>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</si>
  <si>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</si>
  <si>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</si>
  <si>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</si>
  <si>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</si>
  <si>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</si>
  <si>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</si>
  <si>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</si>
  <si>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</si>
  <si>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</si>
  <si>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</si>
  <si>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</si>
  <si>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</si>
  <si>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</si>
  <si>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</si>
  <si>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</si>
  <si>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</si>
  <si>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</si>
  <si>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</si>
  <si>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</si>
  <si>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</si>
  <si>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</si>
  <si>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</si>
  <si>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</si>
  <si>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</si>
  <si>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</si>
  <si>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</si>
  <si>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</si>
  <si>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</si>
  <si>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</si>
  <si>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</si>
  <si>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</si>
  <si>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</si>
  <si>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</si>
  <si>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</si>
  <si>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</si>
  <si>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</si>
  <si>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</si>
  <si>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</si>
  <si>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</si>
  <si>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</si>
  <si>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</si>
  <si>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</si>
  <si>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</si>
  <si>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</si>
  <si>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</si>
  <si>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</si>
  <si>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</si>
  <si>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</si>
  <si>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</si>
  <si>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</si>
  <si>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</si>
  <si>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</si>
  <si>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</si>
  <si>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</si>
  <si>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</si>
  <si>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</si>
  <si>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</si>
  <si>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</si>
  <si>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</si>
  <si>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</si>
  <si>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</si>
  <si>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</si>
  <si>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</si>
  <si>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</si>
  <si>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</si>
  <si>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</si>
  <si>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</si>
  <si>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</si>
  <si>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</si>
  <si>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</si>
  <si>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</si>
  <si>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</si>
  <si>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</si>
  <si>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</si>
  <si>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</si>
  <si>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</si>
  <si>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</si>
  <si>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</si>
  <si>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</si>
  <si>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</si>
  <si>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</si>
  <si>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</si>
  <si>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</si>
  <si>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</si>
  <si>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</si>
  <si>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</si>
  <si>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</si>
  <si>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</si>
  <si>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</si>
  <si>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</si>
  <si>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</si>
  <si>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</si>
  <si>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</si>
  <si>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</si>
  <si>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</si>
  <si>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</si>
  <si>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</si>
  <si>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</si>
  <si>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</si>
  <si>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</si>
  <si>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</si>
  <si>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</si>
  <si>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</si>
  <si>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</si>
  <si>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</si>
  <si>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</si>
  <si>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</si>
  <si>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</si>
  <si>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</si>
  <si>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</si>
  <si>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</si>
  <si>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</si>
  <si>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</si>
  <si>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</si>
  <si>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</si>
  <si>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</si>
  <si>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</si>
  <si>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</si>
  <si>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</si>
  <si>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</si>
  <si>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</si>
  <si>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</si>
  <si>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</si>
  <si>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</si>
  <si>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</si>
  <si>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</si>
  <si>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</si>
  <si>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</si>
  <si>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</si>
  <si>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</si>
  <si>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</si>
  <si>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</si>
  <si>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</si>
  <si>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</si>
  <si>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</si>
  <si>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</si>
  <si>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</si>
  <si>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</si>
  <si>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</si>
  <si>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</si>
  <si>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</si>
  <si>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</si>
  <si>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</si>
  <si>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</si>
  <si>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</si>
  <si>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</si>
  <si>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</si>
  <si>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</si>
  <si>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</si>
  <si>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</si>
  <si>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</si>
  <si>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</si>
  <si>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</si>
  <si>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</si>
  <si>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</si>
  <si>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</si>
  <si>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</si>
  <si>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</si>
  <si>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</si>
  <si>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</si>
  <si>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</si>
  <si>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</si>
  <si>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</si>
  <si>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</si>
  <si>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</si>
  <si>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</si>
  <si>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</si>
  <si>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</si>
  <si>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</si>
  <si>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</si>
  <si>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</si>
  <si>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</si>
  <si>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</si>
  <si>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</si>
  <si>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</si>
  <si>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</si>
  <si>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</si>
  <si>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</si>
  <si>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</si>
  <si>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</si>
  <si>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</si>
  <si>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</si>
  <si>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</si>
  <si>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</si>
  <si>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</si>
  <si>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</si>
  <si>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</si>
  <si>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</si>
  <si>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</si>
  <si>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</si>
  <si>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</si>
  <si>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</si>
  <si>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</si>
  <si>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</si>
  <si>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</si>
  <si>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</si>
  <si>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</si>
  <si>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</si>
  <si>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</si>
  <si>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</si>
  <si>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</si>
  <si>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</si>
  <si>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</si>
  <si>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</si>
  <si>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</si>
  <si>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</si>
  <si>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</si>
  <si>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</si>
  <si>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</si>
  <si>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</si>
  <si>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</si>
  <si>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</si>
  <si>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</si>
  <si>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</si>
  <si>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</si>
  <si>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</si>
  <si>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</si>
  <si>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</si>
  <si>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</si>
  <si>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</si>
  <si>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</si>
  <si>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</si>
  <si>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</si>
  <si>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</si>
  <si>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</si>
  <si>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</si>
  <si>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</si>
  <si>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</si>
  <si>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</si>
  <si>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</si>
  <si>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</si>
  <si>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</si>
  <si>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</si>
  <si>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</si>
  <si>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</si>
  <si>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</si>
  <si>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</si>
  <si>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</si>
  <si>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</si>
  <si>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</si>
  <si>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</si>
  <si>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</si>
  <si>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</si>
  <si>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</si>
  <si>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</si>
  <si>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</si>
  <si>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</si>
  <si>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</si>
  <si>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</si>
  <si>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</si>
  <si>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</si>
  <si>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</si>
  <si>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</si>
  <si>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</si>
  <si>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</si>
  <si>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</si>
  <si>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</si>
  <si>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</si>
  <si>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</si>
  <si>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</si>
  <si>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</si>
  <si>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</si>
  <si>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</si>
  <si>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</si>
  <si>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</si>
  <si>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</si>
  <si>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</si>
  <si>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</si>
  <si>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</si>
  <si>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</si>
  <si>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</si>
  <si>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</si>
  <si>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</si>
  <si>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</si>
  <si>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</si>
  <si>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</si>
  <si>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</si>
  <si>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</si>
  <si>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</si>
  <si>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</si>
  <si>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</si>
  <si>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</si>
  <si>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</si>
  <si>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</si>
  <si>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</si>
  <si>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</si>
  <si>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</si>
  <si>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</si>
  <si>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</si>
  <si>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</si>
  <si>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</si>
  <si>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</si>
  <si>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</si>
  <si>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</si>
  <si>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</si>
  <si>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</si>
  <si>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</si>
  <si>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</si>
  <si>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</si>
  <si>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</si>
  <si>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</si>
  <si>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</si>
  <si>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</si>
  <si>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</si>
  <si>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</si>
  <si>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</si>
  <si>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</si>
  <si>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</si>
  <si>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</si>
  <si>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</si>
  <si>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</si>
  <si>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</si>
  <si>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</si>
  <si>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</si>
  <si>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</si>
  <si>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</si>
  <si>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</si>
  <si>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</si>
  <si>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</si>
  <si>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</si>
  <si>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</si>
  <si>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</si>
  <si>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</si>
  <si>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</si>
  <si>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</si>
  <si>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</si>
  <si>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</si>
  <si>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</si>
  <si>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</si>
  <si>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</si>
  <si>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</si>
  <si>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</si>
  <si>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</si>
  <si>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</si>
  <si>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</si>
  <si>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</si>
  <si>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</si>
  <si>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</si>
  <si>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</si>
  <si>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</si>
  <si>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</si>
  <si>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</si>
  <si>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</si>
  <si>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</si>
  <si>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</si>
  <si>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</si>
  <si>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</si>
  <si>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</si>
  <si>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</si>
  <si>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</si>
  <si>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</si>
  <si>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</si>
  <si>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</si>
  <si>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</si>
  <si>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</si>
  <si>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</si>
  <si>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</si>
  <si>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</si>
  <si>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</si>
  <si>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</si>
  <si>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</si>
  <si>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</si>
  <si>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</si>
  <si>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</si>
  <si>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</si>
  <si>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</si>
  <si>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</si>
  <si>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</si>
  <si>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</si>
  <si>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</si>
  <si>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</si>
  <si>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</si>
  <si>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</si>
  <si>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</si>
  <si>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</si>
  <si>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</si>
  <si>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</si>
  <si>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</si>
  <si>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</si>
  <si>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</si>
  <si>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</si>
  <si>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</si>
  <si>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</si>
  <si>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</si>
  <si>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</si>
  <si>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</si>
  <si>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</si>
  <si>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</si>
  <si>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</si>
  <si>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</si>
  <si>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</si>
  <si>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</si>
  <si>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</si>
  <si>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</si>
  <si>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</si>
  <si>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</si>
  <si>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</si>
  <si>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</si>
  <si>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</si>
  <si>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</si>
  <si>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</si>
  <si>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</si>
  <si>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</si>
  <si>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</si>
  <si>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</si>
  <si>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</si>
  <si>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</si>
  <si>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</si>
  <si>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</si>
  <si>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</si>
  <si>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</si>
  <si>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</si>
  <si>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</si>
  <si>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</si>
  <si>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</si>
  <si>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</si>
  <si>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</si>
  <si>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</si>
  <si>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</si>
  <si>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</si>
  <si>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</si>
  <si>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</si>
  <si>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</si>
  <si>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</si>
  <si>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</si>
  <si>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</si>
  <si>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</si>
  <si>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</si>
  <si>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</si>
  <si>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</si>
  <si>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</si>
  <si>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</si>
  <si>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</si>
  <si>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</si>
  <si>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</si>
  <si>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</si>
  <si>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</si>
  <si>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</si>
  <si>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</si>
  <si>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</si>
  <si>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</si>
  <si>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</si>
  <si>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</si>
  <si>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</si>
  <si>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</si>
  <si>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</si>
  <si>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</si>
  <si>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</si>
  <si>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</si>
  <si>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</si>
  <si>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</si>
  <si>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</si>
  <si>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</si>
  <si>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</si>
  <si>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</si>
  <si>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</si>
  <si>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</si>
  <si>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</si>
  <si>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</si>
  <si>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</si>
  <si>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</si>
  <si>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</si>
  <si>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</si>
  <si>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</si>
  <si>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</si>
  <si>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</si>
  <si>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</si>
  <si>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</si>
  <si>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</si>
  <si>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</si>
  <si>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</si>
  <si>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</si>
  <si>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</si>
  <si>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</si>
  <si>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</si>
  <si>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</si>
  <si>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</si>
  <si>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</si>
  <si>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</si>
  <si>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</si>
  <si>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</si>
  <si>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</si>
  <si>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</si>
  <si>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</si>
  <si>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</si>
  <si>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</si>
  <si>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</si>
  <si>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</si>
  <si>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</si>
  <si>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</si>
  <si>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</si>
  <si>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</si>
  <si>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</si>
  <si>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</si>
  <si>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</si>
  <si>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</si>
  <si>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</si>
  <si>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</si>
  <si>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</si>
  <si>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</si>
  <si>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</si>
  <si>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</si>
  <si>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</si>
  <si>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</si>
  <si>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</si>
  <si>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</si>
  <si>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</si>
  <si>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</si>
  <si>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</si>
  <si>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</si>
  <si>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</si>
  <si>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</si>
  <si>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</si>
  <si>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</si>
  <si>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</si>
  <si>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</si>
  <si>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</si>
  <si>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</si>
  <si>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</si>
  <si>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</si>
  <si>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</si>
  <si>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</si>
  <si>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</si>
  <si>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</si>
  <si>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</si>
  <si>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</si>
  <si>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</si>
  <si>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</si>
  <si>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</si>
  <si>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</si>
  <si>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</si>
  <si>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</si>
  <si>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</si>
  <si>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</si>
  <si>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</si>
  <si>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</si>
  <si>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</si>
  <si>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</si>
  <si>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</si>
  <si>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</si>
  <si>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</si>
  <si>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</si>
  <si>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</si>
  <si>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</si>
  <si>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</si>
  <si>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</si>
  <si>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</si>
  <si>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</si>
  <si>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</si>
  <si>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</si>
  <si>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</si>
  <si>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</si>
  <si>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</si>
  <si>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</si>
  <si>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</si>
  <si>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</si>
  <si>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</si>
  <si>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</si>
  <si>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</si>
  <si>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</si>
  <si>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</si>
  <si>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</si>
  <si>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</si>
  <si>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</si>
  <si>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</si>
  <si>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</si>
  <si>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</si>
  <si>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</si>
  <si>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</si>
  <si>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</si>
  <si>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</si>
  <si>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</si>
  <si>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</si>
  <si>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</si>
  <si>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</si>
  <si>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</si>
  <si>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</si>
  <si>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</si>
  <si>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</si>
  <si>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</si>
  <si>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</si>
  <si>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</si>
  <si>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</si>
  <si>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</si>
  <si>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</si>
  <si>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</si>
  <si>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</si>
  <si>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</si>
  <si>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</si>
  <si>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</si>
  <si>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</si>
  <si>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</si>
  <si>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</si>
  <si>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</si>
  <si>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</si>
  <si>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</si>
  <si>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</si>
  <si>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</si>
  <si>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</si>
  <si>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</si>
  <si>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</si>
  <si>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</si>
  <si>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</si>
  <si>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</si>
  <si>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</si>
  <si>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</si>
  <si>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</si>
  <si>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</si>
  <si>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</si>
  <si>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</si>
  <si>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</si>
  <si>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</si>
  <si>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</si>
  <si>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</si>
  <si>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</si>
  <si>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</si>
  <si>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</si>
  <si>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</si>
  <si>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</si>
  <si>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</si>
  <si>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</si>
  <si>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</si>
  <si>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</si>
  <si>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</si>
  <si>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</si>
  <si>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</si>
  <si>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</si>
  <si>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</si>
  <si>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</si>
  <si>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</si>
  <si>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</si>
  <si>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</si>
  <si>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</si>
  <si>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</si>
  <si>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</si>
  <si>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</si>
  <si>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</si>
  <si>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</si>
  <si>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</si>
  <si>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</si>
  <si>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</si>
  <si>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</si>
  <si>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</si>
  <si>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</si>
  <si>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</si>
  <si>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</si>
  <si>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</si>
  <si>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</si>
  <si>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</si>
  <si>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</si>
  <si>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</si>
  <si>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</si>
  <si>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</si>
  <si>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</si>
  <si>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</si>
  <si>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</si>
  <si>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</si>
  <si>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</si>
  <si>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</si>
  <si>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</si>
  <si>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</si>
  <si>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</si>
  <si>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</si>
  <si>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</si>
  <si>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</si>
  <si>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</si>
  <si>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</si>
  <si>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</si>
  <si>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</si>
  <si>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</si>
  <si>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</si>
  <si>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</si>
  <si>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</si>
  <si>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</si>
  <si>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</si>
  <si>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</si>
  <si>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</si>
  <si>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</si>
  <si>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</si>
  <si>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</si>
  <si>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</si>
  <si>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</si>
  <si>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</si>
  <si>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</si>
  <si>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</si>
  <si>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</si>
  <si>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</si>
  <si>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</si>
  <si>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</si>
  <si>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</si>
  <si>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</si>
  <si>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</si>
  <si>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</si>
  <si>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</si>
  <si>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</si>
  <si>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</si>
  <si>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</si>
  <si>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</si>
  <si>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</si>
  <si>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</si>
  <si>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</si>
  <si>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</si>
  <si>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</si>
  <si>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</si>
  <si>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</si>
  <si>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</si>
  <si>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</si>
  <si>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</si>
  <si>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</si>
  <si>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</si>
  <si>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</si>
  <si>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</si>
  <si>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</si>
  <si>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</si>
  <si>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</si>
  <si>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</si>
  <si>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</si>
  <si>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</si>
  <si>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</si>
  <si>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</si>
  <si>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</si>
  <si>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</si>
  <si>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</si>
  <si>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</si>
  <si>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</si>
  <si>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</si>
  <si>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</si>
  <si>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</si>
  <si>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</si>
  <si>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</si>
  <si>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</si>
  <si>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</si>
  <si>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</si>
  <si>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</si>
  <si>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</si>
  <si>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</si>
  <si>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</si>
  <si>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</si>
  <si>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</si>
  <si>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</si>
  <si>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</si>
  <si>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</si>
  <si>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</si>
  <si>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</si>
  <si>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</si>
  <si>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</si>
  <si>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</si>
  <si>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</si>
  <si>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</si>
  <si>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</si>
  <si>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</si>
  <si>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</si>
  <si>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</si>
  <si>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</si>
  <si>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</si>
  <si>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</si>
  <si>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</si>
  <si>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</si>
  <si>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</si>
  <si>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</si>
  <si>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</si>
  <si>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</si>
  <si>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</si>
  <si>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</si>
  <si>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</si>
  <si>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</si>
  <si>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</si>
  <si>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</si>
  <si>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</si>
  <si>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</si>
  <si>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</si>
  <si>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</si>
  <si>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</si>
  <si>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</si>
  <si>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</si>
  <si>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</si>
  <si>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</si>
  <si>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</si>
  <si>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</si>
  <si>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</si>
  <si>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</si>
  <si>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</si>
  <si>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</si>
  <si>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</si>
  <si>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</si>
  <si>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</si>
  <si>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</si>
  <si>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</si>
  <si>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</si>
  <si>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</si>
  <si>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</si>
  <si>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</si>
  <si>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</si>
  <si>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</si>
  <si>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</si>
  <si>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</si>
  <si>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</si>
  <si>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</si>
  <si>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</si>
  <si>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</si>
  <si>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</si>
  <si>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</si>
  <si>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</si>
  <si>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</si>
  <si>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</si>
  <si>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</si>
  <si>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</si>
  <si>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</si>
  <si>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</si>
  <si>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</si>
  <si>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</si>
  <si>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</si>
  <si>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</si>
  <si>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</si>
  <si>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</si>
  <si>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</si>
  <si>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</si>
  <si>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</si>
  <si>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</si>
  <si>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</si>
  <si>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</si>
  <si>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</si>
  <si>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</si>
  <si>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</si>
  <si>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</si>
  <si>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</si>
  <si>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</si>
  <si>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</si>
  <si>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</si>
  <si>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</si>
  <si>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</si>
  <si>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</si>
  <si>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</si>
  <si>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</si>
  <si>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</si>
  <si>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</si>
  <si>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</si>
  <si>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</si>
  <si>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</si>
  <si>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</si>
  <si>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</si>
  <si>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</si>
  <si>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</si>
  <si>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</si>
  <si>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</si>
  <si>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</si>
  <si>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</si>
  <si>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</si>
  <si>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</si>
  <si>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</si>
  <si>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</si>
  <si>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</si>
  <si>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</si>
  <si>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</si>
  <si>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</si>
  <si>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</si>
  <si>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</si>
  <si>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</si>
  <si>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</si>
  <si>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</si>
  <si>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</si>
  <si>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</si>
  <si>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</si>
  <si>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</si>
  <si>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</si>
  <si>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</si>
  <si>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</si>
  <si>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</si>
  <si>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</si>
  <si>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</si>
  <si>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</si>
  <si>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</si>
  <si>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</si>
  <si>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</si>
  <si>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</si>
  <si>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</si>
  <si>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</si>
  <si>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</si>
  <si>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</si>
  <si>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</si>
  <si>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</si>
  <si>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</si>
  <si>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</si>
  <si>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</si>
  <si>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</si>
  <si>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</si>
  <si>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</si>
  <si>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</si>
  <si>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</si>
  <si>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</si>
  <si>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</si>
  <si>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</si>
  <si>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</si>
  <si>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</si>
  <si>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</si>
  <si>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</si>
  <si>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</si>
  <si>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</si>
  <si>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</si>
  <si>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</si>
  <si>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</si>
  <si>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</si>
  <si>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</si>
  <si>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</si>
  <si>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</si>
  <si>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</si>
  <si>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</si>
  <si>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</si>
  <si>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</si>
  <si>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</si>
  <si>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</si>
  <si>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</si>
  <si>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</si>
  <si>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</si>
  <si>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</si>
  <si>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</si>
  <si>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</si>
  <si>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</si>
  <si>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</si>
  <si>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</si>
  <si>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</si>
  <si>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</si>
  <si>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</si>
  <si>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</si>
  <si>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</si>
  <si>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</si>
  <si>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</si>
  <si>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</si>
  <si>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</si>
  <si>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</si>
  <si>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</si>
  <si>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</si>
  <si>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</si>
  <si>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</si>
  <si>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</si>
  <si>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</si>
  <si>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</si>
  <si>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</si>
  <si>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</si>
  <si>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</si>
  <si>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</si>
  <si>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</si>
  <si>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</si>
  <si>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</si>
  <si>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</si>
  <si>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</si>
  <si>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</si>
  <si>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</si>
  <si>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</si>
  <si>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</si>
  <si>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</si>
  <si>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</si>
  <si>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</si>
  <si>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</si>
  <si>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</si>
  <si>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</si>
  <si>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</si>
  <si>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</si>
  <si>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</si>
  <si>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</si>
  <si>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</si>
  <si>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</si>
  <si>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</si>
  <si>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</si>
  <si>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</si>
  <si>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</si>
  <si>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</si>
  <si>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</si>
  <si>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</si>
  <si>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</si>
  <si>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</si>
  <si>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</si>
  <si>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</si>
  <si>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</si>
  <si>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</si>
  <si>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</si>
  <si>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</si>
  <si>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</si>
  <si>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</si>
  <si>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</si>
  <si>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</si>
  <si>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</si>
  <si>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</si>
  <si>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</si>
  <si>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</si>
  <si>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</si>
  <si>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</si>
  <si>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</si>
  <si>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</si>
  <si>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</si>
  <si>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</si>
  <si>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</si>
  <si>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</si>
  <si>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</si>
  <si>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</si>
  <si>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</si>
  <si>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</si>
  <si>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</si>
  <si>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</si>
  <si>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</si>
  <si>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</si>
  <si>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</si>
  <si>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</si>
  <si>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</si>
  <si>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</si>
  <si>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</si>
  <si>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</si>
  <si>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</si>
  <si>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</si>
  <si>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</si>
  <si>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</si>
  <si>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</si>
  <si>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</si>
  <si>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</si>
  <si>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</si>
  <si>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</si>
  <si>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</si>
  <si>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</si>
  <si>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</si>
  <si>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</si>
  <si>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</si>
  <si>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</si>
  <si>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</si>
  <si>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</si>
  <si>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</si>
  <si>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</si>
  <si>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</si>
  <si>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</si>
  <si>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</si>
  <si>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</si>
  <si>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</si>
  <si>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</si>
  <si>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</si>
  <si>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</si>
  <si>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</si>
  <si>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</si>
  <si>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</si>
  <si>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</si>
  <si>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</si>
  <si>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</si>
  <si>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</si>
  <si>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</si>
  <si>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</si>
  <si>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</si>
  <si>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</si>
  <si>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</si>
  <si>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</si>
  <si>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</si>
  <si>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</si>
  <si>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</si>
  <si>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</si>
  <si>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</si>
  <si>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</si>
  <si>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</si>
  <si>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</si>
  <si>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</si>
  <si>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</si>
  <si>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</si>
  <si>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</si>
  <si>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</si>
  <si>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</si>
  <si>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</si>
  <si>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</si>
  <si>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</si>
  <si>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</si>
  <si>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</si>
  <si>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</si>
  <si>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</si>
  <si>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</si>
  <si>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</si>
  <si>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</si>
  <si>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</si>
  <si>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</si>
  <si>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</si>
  <si>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</si>
  <si>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</si>
  <si>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</si>
  <si>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</si>
  <si>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</si>
  <si>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</si>
  <si>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</si>
  <si>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</si>
  <si>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</si>
  <si>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</si>
  <si>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</si>
  <si>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</si>
  <si>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</si>
  <si>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</si>
  <si>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</si>
  <si>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</si>
  <si>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</si>
  <si>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</si>
  <si>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</si>
  <si>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</si>
  <si>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</si>
  <si>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</si>
  <si>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</si>
  <si>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</si>
  <si>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</si>
  <si>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</si>
  <si>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</si>
  <si>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</si>
  <si>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</si>
  <si>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</si>
  <si>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</si>
  <si>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</si>
  <si>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</si>
  <si>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</si>
  <si>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</si>
  <si>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</si>
  <si>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</si>
  <si>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</si>
  <si>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</si>
  <si>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</si>
  <si>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</si>
  <si>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</si>
  <si>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</si>
  <si>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</si>
  <si>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</si>
  <si>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</si>
  <si>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</si>
  <si>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</si>
  <si>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</si>
  <si>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</si>
  <si>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</si>
  <si>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</si>
  <si>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</si>
  <si>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</si>
  <si>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</si>
  <si>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</si>
  <si>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</si>
  <si>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</si>
  <si>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</si>
  <si>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</si>
  <si>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</si>
  <si>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</si>
  <si>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</si>
  <si>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</si>
  <si>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</si>
  <si>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</si>
  <si>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</si>
  <si>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</si>
  <si>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</si>
  <si>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</si>
  <si>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</si>
  <si>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</si>
  <si>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</si>
  <si>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</si>
  <si>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</si>
  <si>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</si>
  <si>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</si>
  <si>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</si>
  <si>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</si>
  <si>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</si>
  <si>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</si>
  <si>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</si>
  <si>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</si>
  <si>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</si>
  <si>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</si>
  <si>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</si>
  <si>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</si>
  <si>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</si>
  <si>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</si>
  <si>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</si>
  <si>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</si>
  <si>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</si>
  <si>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</si>
  <si>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</si>
  <si>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</si>
  <si>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</si>
  <si>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</si>
  <si>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</si>
  <si>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</si>
  <si>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</si>
  <si>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</si>
  <si>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</si>
  <si>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</si>
  <si>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</si>
  <si>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</si>
  <si>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</si>
  <si>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</si>
  <si>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</si>
  <si>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</si>
  <si>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</si>
  <si>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</si>
  <si>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</si>
  <si>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</si>
  <si>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</si>
  <si>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</si>
  <si>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</si>
  <si>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</si>
  <si>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</si>
  <si>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</si>
  <si>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</si>
  <si>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</si>
  <si>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</si>
  <si>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</si>
  <si>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</si>
  <si>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</si>
  <si>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</si>
  <si>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</si>
  <si>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</si>
  <si>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</si>
  <si>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</si>
  <si>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</si>
  <si>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</si>
  <si>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</si>
  <si>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</si>
  <si>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</si>
  <si>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</si>
  <si>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</si>
  <si>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</si>
  <si>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</si>
  <si>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</si>
  <si>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</si>
  <si>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</si>
  <si>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</si>
  <si>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</si>
  <si>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</si>
  <si>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</si>
  <si>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</si>
  <si>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</si>
  <si>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</si>
  <si>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</si>
  <si>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</si>
  <si>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</si>
  <si>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</si>
  <si>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</si>
  <si>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</si>
  <si>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</si>
  <si>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</si>
  <si>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</si>
  <si>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</si>
  <si>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</si>
  <si>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</si>
  <si>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</si>
  <si>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</si>
  <si>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</si>
  <si>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</si>
  <si>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</si>
  <si>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</si>
  <si>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</si>
  <si>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</si>
  <si>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</si>
  <si>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</si>
  <si>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</si>
  <si>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</si>
  <si>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</si>
  <si>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</si>
  <si>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</si>
  <si>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</si>
  <si>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</si>
  <si>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</si>
  <si>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</si>
  <si>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</si>
  <si>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</si>
  <si>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</si>
  <si>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</si>
  <si>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</si>
  <si>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</si>
  <si>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</si>
  <si>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</si>
  <si>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</si>
  <si>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</si>
  <si>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</si>
  <si>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</si>
  <si>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</si>
  <si>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</si>
  <si>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</si>
  <si>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</si>
  <si>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</si>
  <si>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</si>
  <si>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</si>
  <si>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</si>
  <si>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</si>
  <si>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</si>
  <si>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</si>
  <si>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</si>
  <si>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</si>
  <si>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</si>
  <si>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</si>
  <si>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</si>
  <si>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</si>
  <si>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</si>
  <si>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</si>
  <si>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</si>
  <si>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</si>
  <si>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</si>
  <si>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</si>
  <si>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</si>
  <si>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</si>
  <si>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</si>
  <si>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</si>
  <si>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</si>
  <si>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</si>
  <si>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</si>
  <si>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</si>
  <si>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</si>
  <si>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</si>
  <si>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</si>
  <si>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</si>
  <si>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</si>
  <si>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</si>
  <si>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</si>
  <si>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</si>
  <si>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</si>
  <si>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</si>
  <si>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</si>
  <si>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</si>
  <si>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</si>
  <si>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</si>
  <si>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</si>
  <si>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</si>
  <si>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</si>
  <si>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</si>
  <si>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</si>
  <si>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</si>
  <si>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</si>
  <si>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</si>
  <si>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</si>
  <si>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</si>
  <si>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</si>
  <si>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</si>
  <si>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</si>
  <si>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</si>
  <si>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</si>
  <si>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</si>
  <si>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</si>
  <si>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</si>
  <si>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</si>
  <si>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</si>
  <si>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</si>
  <si>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</si>
  <si>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</si>
  <si>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</si>
  <si>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</si>
  <si>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</si>
  <si>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</si>
  <si>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</si>
  <si>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</si>
  <si>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</si>
  <si>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</si>
  <si>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</si>
  <si>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</si>
  <si>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</si>
  <si>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</si>
  <si>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</si>
  <si>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</si>
  <si>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</si>
  <si>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</si>
  <si>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</si>
  <si>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</si>
  <si>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</si>
  <si>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</si>
  <si>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</si>
  <si>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</si>
  <si>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</si>
  <si>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</si>
  <si>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</si>
  <si>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</si>
  <si>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</si>
  <si>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</si>
  <si>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</si>
  <si>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</si>
  <si>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</si>
  <si>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</si>
  <si>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</si>
  <si>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</si>
  <si>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</si>
  <si>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</si>
  <si>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</si>
  <si>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</si>
  <si>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</si>
  <si>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</si>
  <si>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</si>
  <si>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</si>
  <si>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</si>
  <si>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</si>
  <si>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</si>
  <si>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</si>
  <si>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</si>
  <si>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</si>
  <si>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</si>
  <si>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</si>
  <si>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</si>
  <si>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</si>
  <si>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</si>
  <si>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</si>
  <si>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</si>
  <si>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</si>
  <si>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</si>
  <si>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</si>
  <si>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</si>
  <si>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</si>
  <si>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</si>
  <si>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</si>
  <si>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</si>
  <si>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</si>
  <si>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</si>
  <si>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</si>
  <si>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</si>
  <si>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</si>
  <si>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</si>
  <si>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</si>
  <si>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</si>
  <si>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</si>
  <si>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</si>
  <si>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</si>
  <si>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</si>
  <si>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</si>
  <si>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</si>
  <si>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</si>
  <si>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</si>
  <si>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</si>
  <si>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</si>
  <si>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</si>
  <si>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</si>
  <si>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</si>
  <si>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</si>
  <si>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</si>
  <si>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</si>
  <si>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</si>
  <si>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</si>
  <si>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</si>
  <si>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</si>
  <si>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</si>
  <si>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</si>
  <si>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</si>
  <si>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</si>
  <si>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</si>
  <si>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</si>
  <si>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</si>
  <si>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</si>
  <si>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</si>
  <si>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</si>
  <si>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</si>
  <si>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</si>
  <si>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</si>
  <si>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</si>
  <si>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</si>
  <si>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</si>
  <si>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</si>
  <si>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</si>
  <si>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</si>
  <si>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</si>
  <si>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</si>
  <si>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</si>
  <si>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</si>
  <si>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</si>
  <si>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</si>
  <si>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</si>
  <si>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</si>
  <si>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</si>
  <si>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</si>
  <si>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</si>
  <si>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</si>
  <si>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</si>
  <si>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</si>
  <si>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</si>
  <si>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</si>
  <si>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</si>
  <si>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</si>
  <si>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</si>
  <si>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</si>
  <si>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</si>
  <si>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</si>
  <si>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</si>
  <si>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</si>
  <si>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</si>
  <si>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</si>
  <si>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</si>
  <si>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</si>
  <si>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</si>
  <si>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</si>
  <si>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</si>
  <si>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</si>
  <si>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</si>
  <si>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</si>
  <si>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</si>
  <si>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</si>
  <si>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</si>
  <si>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</si>
  <si>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</si>
  <si>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</si>
  <si>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</si>
  <si>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</si>
  <si>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</si>
  <si>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</si>
  <si>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</si>
  <si>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</si>
  <si>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</si>
  <si>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</si>
  <si>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</si>
  <si>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</si>
  <si>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</si>
  <si>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</si>
  <si>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</si>
  <si>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</si>
  <si>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</si>
  <si>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</si>
  <si>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</si>
  <si>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</si>
  <si>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</si>
  <si>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</si>
  <si>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</si>
  <si>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</si>
  <si>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</si>
  <si>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</si>
  <si>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</si>
  <si>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</si>
  <si>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</si>
  <si>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</si>
  <si>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</si>
  <si>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</si>
  <si>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</si>
  <si>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</si>
  <si>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</si>
  <si>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</si>
  <si>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</si>
  <si>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</si>
  <si>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</si>
  <si>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</si>
  <si>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</si>
  <si>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</si>
  <si>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</si>
  <si>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</si>
  <si>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</si>
  <si>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</si>
  <si>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</si>
  <si>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</si>
  <si>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</si>
  <si>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</si>
  <si>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</si>
  <si>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</si>
  <si>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</si>
  <si>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</si>
  <si>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</si>
  <si>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</si>
  <si>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</si>
  <si>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</si>
  <si>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</si>
  <si>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</si>
  <si>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</si>
  <si>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</si>
  <si>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</si>
  <si>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</si>
  <si>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</si>
  <si>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</si>
  <si>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</si>
  <si>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</si>
  <si>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</si>
  <si>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</si>
  <si>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</si>
  <si>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</si>
  <si>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</si>
  <si>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</si>
  <si>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</si>
  <si>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</si>
  <si>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</si>
  <si>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</si>
  <si>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</si>
  <si>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</si>
  <si>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</si>
  <si>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</si>
  <si>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</si>
  <si>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</si>
  <si>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</si>
  <si>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</si>
  <si>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</si>
  <si>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</si>
  <si>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</si>
  <si>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</si>
  <si>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</si>
  <si>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</si>
  <si>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</si>
  <si>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</si>
  <si>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</si>
  <si>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</si>
  <si>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</si>
  <si>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</si>
  <si>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</si>
  <si>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</si>
  <si>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</si>
  <si>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</si>
  <si>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</si>
  <si>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</si>
  <si>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</si>
  <si>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</si>
  <si>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</si>
  <si>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</si>
  <si>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</si>
  <si>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</si>
  <si>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</si>
  <si>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</si>
  <si>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</si>
  <si>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</si>
  <si>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</si>
  <si>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</si>
  <si>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</si>
  <si>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</si>
  <si>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</si>
  <si>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</si>
  <si>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</si>
  <si>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</si>
  <si>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</si>
  <si>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</si>
  <si>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</si>
  <si>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</si>
  <si>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</si>
  <si>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</si>
  <si>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</si>
  <si>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</si>
  <si>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</si>
  <si>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</si>
  <si>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</si>
  <si>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</si>
  <si>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</si>
  <si>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</si>
  <si>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</si>
  <si>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</si>
  <si>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</si>
  <si>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</si>
  <si>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</si>
  <si>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</si>
  <si>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</si>
  <si>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</si>
  <si>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</si>
  <si>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</si>
  <si>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</si>
  <si>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</si>
  <si>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</si>
  <si>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</si>
  <si>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</si>
  <si>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</si>
  <si>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</si>
  <si>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</si>
  <si>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</si>
  <si>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</si>
  <si>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</si>
  <si>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</si>
  <si>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</si>
  <si>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</si>
  <si>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</si>
  <si>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</si>
  <si>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</si>
  <si>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</si>
  <si>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</si>
  <si>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</si>
  <si>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</si>
  <si>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</si>
  <si>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</si>
  <si>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</si>
  <si>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</si>
  <si>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</si>
  <si>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</si>
  <si>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</si>
  <si>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</si>
  <si>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</si>
  <si>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</si>
  <si>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</si>
  <si>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</si>
  <si>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</si>
  <si>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</si>
  <si>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</si>
  <si>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</si>
  <si>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</si>
  <si>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</si>
  <si>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</si>
  <si>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</si>
  <si>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</si>
  <si>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</si>
  <si>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</si>
  <si>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</si>
  <si>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</si>
  <si>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</si>
  <si>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</si>
  <si>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</si>
  <si>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</si>
  <si>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</si>
  <si>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</si>
  <si>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</si>
  <si>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</si>
  <si>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</si>
  <si>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</si>
  <si>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</si>
  <si>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</si>
  <si>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</si>
  <si>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</si>
  <si>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</si>
  <si>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</si>
  <si>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</si>
  <si>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</si>
  <si>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</si>
  <si>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</si>
  <si>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</si>
  <si>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</si>
  <si>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</si>
  <si>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</si>
  <si>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</si>
  <si>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</si>
  <si>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</si>
  <si>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</si>
  <si>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</si>
  <si>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</si>
  <si>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</si>
  <si>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</si>
  <si>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</si>
  <si>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</si>
  <si>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</si>
  <si>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</si>
  <si>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</si>
  <si>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</si>
  <si>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</si>
  <si>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</si>
  <si>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</si>
  <si>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</si>
  <si>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</si>
  <si>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</si>
  <si>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</si>
  <si>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</si>
  <si>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</si>
  <si>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</si>
  <si>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</si>
  <si>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</si>
  <si>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</si>
  <si>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</si>
  <si>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</si>
  <si>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</si>
  <si>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</si>
  <si>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</si>
  <si>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</si>
  <si>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</si>
  <si>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</si>
  <si>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</si>
  <si>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</si>
  <si>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</si>
  <si>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</si>
  <si>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</si>
  <si>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</si>
  <si>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</si>
  <si>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</si>
  <si>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</si>
  <si>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</si>
  <si>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</si>
  <si>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</si>
  <si>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</si>
  <si>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</si>
  <si>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</si>
  <si>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</si>
  <si>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</si>
  <si>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</si>
  <si>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</si>
  <si>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</si>
  <si>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</si>
  <si>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</si>
  <si>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</si>
  <si>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</si>
  <si>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</si>
  <si>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</si>
  <si>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</si>
  <si>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</si>
  <si>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</si>
  <si>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</si>
  <si>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</si>
  <si>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</si>
  <si>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</si>
  <si>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</si>
  <si>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</si>
  <si>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</si>
  <si>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</si>
  <si>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</si>
  <si>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</si>
  <si>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</si>
  <si>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</si>
  <si>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</si>
  <si>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</si>
  <si>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</si>
  <si>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</si>
  <si>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</si>
  <si>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</si>
  <si>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</si>
  <si>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</si>
  <si>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</si>
  <si>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</si>
  <si>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</si>
  <si>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</si>
  <si>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</si>
  <si>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</si>
  <si>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</si>
  <si>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</si>
  <si>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</si>
  <si>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</si>
  <si>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</si>
  <si>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</si>
  <si>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</si>
  <si>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</si>
  <si>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</si>
  <si>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</si>
  <si>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</si>
  <si>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</si>
  <si>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</si>
  <si>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</si>
  <si>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</si>
  <si>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</si>
  <si>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</si>
  <si>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</si>
  <si>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</si>
  <si>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</si>
  <si>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</si>
  <si>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</si>
  <si>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</si>
  <si>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</si>
  <si>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</si>
  <si>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</si>
  <si>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</si>
  <si>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</si>
  <si>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</si>
  <si>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</si>
  <si>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</si>
  <si>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</si>
  <si>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</si>
  <si>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</si>
  <si>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</si>
  <si>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</si>
  <si>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</si>
  <si>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</si>
  <si>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</si>
  <si>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</si>
  <si>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</si>
  <si>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</si>
  <si>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</si>
  <si>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</si>
  <si>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</si>
  <si>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</si>
  <si>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</si>
  <si>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</si>
  <si>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</si>
  <si>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</si>
  <si>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</si>
  <si>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</si>
  <si>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</si>
  <si>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</si>
  <si>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</si>
  <si>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</si>
  <si>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</si>
  <si>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</si>
  <si>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</si>
  <si>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</si>
  <si>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</si>
  <si>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</si>
  <si>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</si>
  <si>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</si>
  <si>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</si>
  <si>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</si>
  <si>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</si>
  <si>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</si>
  <si>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</si>
  <si>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</si>
  <si>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</si>
  <si>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</si>
  <si>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</si>
  <si>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</si>
  <si>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</si>
  <si>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</si>
  <si>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</si>
  <si>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</si>
  <si>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</si>
  <si>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</si>
  <si>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</si>
  <si>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</si>
  <si>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</si>
  <si>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</si>
  <si>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</si>
  <si>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</si>
  <si>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</si>
  <si>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</si>
  <si>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</si>
  <si>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</si>
  <si>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</si>
  <si>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</si>
  <si>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</si>
  <si>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</si>
  <si>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</si>
  <si>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</si>
  <si>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</si>
  <si>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</si>
  <si>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</si>
  <si>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</si>
  <si>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</si>
  <si>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</si>
  <si>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</si>
  <si>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</si>
  <si>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</si>
  <si>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</si>
  <si>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</si>
  <si>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</si>
  <si>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</si>
  <si>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</si>
  <si>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</si>
  <si>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</si>
  <si>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</si>
  <si>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</si>
  <si>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</si>
  <si>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</si>
  <si>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</si>
  <si>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</si>
  <si>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</si>
  <si>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</si>
  <si>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</si>
  <si>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</si>
  <si>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</si>
  <si>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</si>
  <si>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</si>
  <si>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</si>
  <si>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</si>
  <si>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</si>
  <si>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</si>
  <si>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</si>
  <si>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</si>
  <si>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</si>
  <si>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</si>
  <si>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</si>
  <si>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</si>
  <si>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</si>
  <si>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</si>
  <si>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</si>
  <si>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</si>
  <si>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</si>
  <si>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</si>
  <si>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</si>
  <si>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</si>
  <si>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</si>
  <si>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</si>
  <si>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</si>
  <si>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</si>
  <si>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</si>
  <si>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</si>
  <si>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</si>
  <si>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</si>
  <si>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</si>
  <si>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</si>
  <si>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</si>
  <si>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</si>
  <si>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</si>
  <si>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</si>
  <si>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</si>
  <si>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</si>
  <si>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</si>
  <si>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</si>
  <si>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</si>
  <si>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</si>
  <si>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</si>
  <si>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</si>
  <si>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</si>
  <si>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</si>
  <si>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</si>
  <si>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</si>
  <si>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</si>
  <si>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</si>
  <si>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</si>
  <si>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</si>
  <si>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</si>
  <si>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</si>
  <si>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</si>
  <si>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</si>
  <si>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</si>
  <si>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</si>
  <si>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</si>
  <si>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</si>
  <si>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</si>
  <si>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</si>
  <si>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</si>
  <si>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</si>
  <si>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</si>
  <si>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</si>
  <si>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</si>
  <si>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</si>
  <si>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</si>
  <si>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</si>
  <si>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</si>
  <si>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</si>
  <si>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</si>
  <si>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</si>
  <si>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</si>
  <si>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</si>
  <si>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</si>
  <si>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</si>
  <si>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</si>
  <si>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</si>
  <si>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</si>
  <si>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</si>
  <si>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</si>
  <si>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</si>
  <si>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</si>
  <si>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</si>
  <si>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</si>
  <si>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</si>
  <si>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</si>
  <si>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</si>
  <si>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</si>
  <si>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</si>
  <si>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</si>
  <si>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</si>
  <si>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</si>
  <si>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</si>
  <si>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</si>
  <si>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</si>
  <si>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</si>
  <si>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</si>
  <si>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</si>
  <si>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</si>
  <si>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</si>
  <si>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</si>
  <si>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</si>
  <si>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</si>
  <si>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</si>
  <si>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</si>
  <si>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</si>
  <si>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</si>
  <si>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</si>
  <si>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</si>
  <si>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</si>
  <si>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</si>
  <si>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</si>
  <si>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</si>
  <si>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</si>
  <si>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</si>
  <si>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</si>
  <si>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</si>
  <si>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</si>
  <si>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</si>
  <si>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</si>
  <si>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</si>
  <si>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</si>
  <si>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</si>
  <si>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</si>
  <si>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</si>
  <si>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</si>
  <si>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</si>
  <si>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</si>
  <si>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</si>
  <si>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</si>
  <si>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</si>
  <si>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</si>
  <si>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</si>
  <si>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</si>
  <si>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</si>
  <si>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</si>
  <si>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</si>
  <si>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</si>
  <si>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</si>
  <si>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</si>
  <si>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</si>
  <si>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</si>
  <si>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</si>
  <si>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</si>
  <si>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</si>
  <si>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</si>
  <si>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</si>
  <si>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</si>
  <si>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</si>
  <si>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</si>
  <si>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</si>
  <si>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</si>
  <si>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</si>
  <si>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</si>
  <si>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</si>
  <si>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</si>
  <si>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</si>
  <si>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</si>
  <si>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</si>
  <si>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</si>
  <si>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</si>
  <si>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</si>
  <si>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</si>
  <si>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</si>
  <si>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</si>
  <si>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</si>
  <si>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</si>
  <si>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</si>
  <si>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</si>
  <si>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</si>
  <si>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</si>
  <si>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</si>
  <si>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</si>
  <si>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</si>
  <si>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</si>
  <si>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</si>
  <si>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</si>
  <si>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</si>
  <si>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</si>
  <si>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</si>
  <si>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</si>
  <si>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</si>
  <si>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</si>
  <si>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</si>
  <si>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</si>
  <si>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</si>
  <si>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</si>
  <si>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</si>
  <si>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</si>
  <si>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</si>
  <si>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</si>
  <si>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</si>
  <si>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</si>
  <si>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</si>
  <si>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</si>
  <si>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</si>
  <si>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</si>
  <si>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</si>
  <si>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</si>
  <si>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</si>
  <si>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</si>
  <si>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</si>
  <si>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</si>
  <si>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</si>
  <si>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</si>
  <si>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</si>
  <si>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</si>
  <si>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</si>
  <si>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</si>
  <si>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</si>
  <si>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</si>
  <si>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</si>
  <si>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</si>
  <si>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</si>
  <si>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</si>
  <si>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</si>
  <si>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</si>
  <si>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</si>
  <si>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</si>
  <si>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</si>
  <si>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</si>
  <si>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</si>
  <si>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</si>
  <si>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</si>
  <si>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</si>
  <si>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</si>
  <si>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</si>
  <si>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</si>
  <si>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</si>
  <si>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</si>
  <si>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</si>
  <si>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</si>
  <si>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</si>
  <si>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</si>
  <si>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</si>
  <si>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</si>
  <si>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</si>
  <si>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</si>
  <si>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</si>
  <si>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</si>
  <si>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</si>
  <si>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</si>
  <si>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</si>
  <si>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</si>
  <si>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</si>
  <si>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</si>
  <si>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</si>
  <si>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</si>
  <si>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</si>
  <si>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</si>
  <si>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</si>
  <si>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</si>
  <si>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</si>
  <si>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</si>
  <si>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</si>
  <si>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</si>
  <si>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</si>
  <si>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</si>
  <si>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</si>
  <si>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</si>
  <si>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</si>
  <si>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</si>
  <si>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</si>
  <si>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</si>
  <si>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</si>
  <si>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</si>
  <si>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</si>
  <si>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</si>
  <si>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</si>
  <si>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</si>
  <si>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</si>
  <si>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</si>
  <si>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</si>
  <si>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</si>
  <si>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</si>
  <si>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</si>
  <si>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</si>
  <si>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</si>
  <si>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</si>
  <si>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</si>
  <si>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</si>
  <si>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</si>
  <si>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</si>
  <si>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</si>
  <si>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</si>
  <si>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</si>
  <si>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</si>
  <si>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</si>
  <si>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</si>
  <si>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</si>
  <si>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</si>
  <si>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</si>
  <si>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</si>
  <si>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</si>
  <si>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</si>
  <si>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</si>
  <si>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</si>
  <si>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</si>
  <si>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</si>
  <si>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</si>
  <si>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</si>
  <si>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</si>
  <si>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</si>
  <si>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</si>
  <si>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</si>
  <si>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</si>
  <si>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</si>
  <si>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</si>
  <si>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</si>
  <si>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</si>
  <si>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</si>
  <si>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</si>
  <si>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</si>
  <si>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</si>
  <si>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</si>
  <si>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</si>
  <si>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</si>
  <si>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</si>
  <si>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</si>
  <si>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</si>
  <si>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</si>
  <si>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</si>
  <si>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</si>
  <si>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</si>
  <si>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</si>
  <si>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</si>
  <si>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</si>
  <si>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</si>
  <si>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</si>
  <si>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</si>
  <si>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</si>
  <si>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</si>
  <si>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</si>
  <si>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</si>
  <si>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</si>
  <si>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</si>
  <si>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</si>
  <si>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</si>
  <si>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</si>
  <si>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</si>
  <si>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</si>
  <si>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</si>
  <si>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</si>
  <si>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</si>
  <si>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</si>
  <si>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</si>
  <si>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</si>
  <si>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</si>
  <si>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</si>
  <si>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</si>
  <si>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</si>
  <si>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</si>
  <si>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</si>
  <si>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</si>
  <si>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</si>
  <si>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</si>
  <si>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</si>
  <si>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</si>
  <si>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</si>
  <si>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</si>
  <si>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</si>
  <si>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</si>
  <si>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</si>
  <si>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</si>
  <si>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</si>
  <si>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</si>
  <si>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</si>
  <si>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</si>
  <si>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</si>
  <si>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</si>
  <si>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</si>
  <si>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</si>
  <si>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</si>
  <si>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</si>
  <si>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</si>
  <si>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</si>
  <si>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</si>
  <si>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</si>
  <si>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</si>
  <si>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</si>
  <si>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</si>
  <si>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</si>
  <si>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</si>
  <si>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</si>
  <si>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</si>
  <si>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</si>
  <si>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</si>
  <si>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</si>
  <si>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</si>
  <si>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</si>
  <si>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</si>
  <si>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</si>
  <si>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</si>
  <si>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</si>
  <si>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</si>
  <si>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</si>
  <si>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</si>
  <si>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</si>
  <si>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</si>
  <si>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</si>
  <si>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</si>
  <si>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</si>
  <si>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</si>
  <si>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</si>
  <si>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</si>
  <si>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</si>
  <si>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</si>
  <si>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</si>
  <si>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</si>
  <si>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</si>
  <si>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</si>
  <si>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</si>
  <si>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</si>
  <si>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</si>
  <si>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</si>
  <si>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</si>
  <si>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</si>
  <si>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</si>
  <si>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</si>
  <si>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</si>
  <si>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</si>
  <si>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</si>
  <si>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</si>
  <si>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</si>
  <si>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</si>
  <si>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</si>
  <si>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</si>
  <si>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</si>
  <si>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</si>
  <si>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</si>
  <si>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</si>
  <si>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</si>
  <si>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</si>
  <si>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</si>
  <si>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</si>
  <si>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</si>
  <si>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</si>
  <si>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</si>
  <si>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</si>
  <si>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</si>
  <si>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</si>
  <si>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</si>
  <si>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</si>
  <si>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</si>
  <si>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</si>
  <si>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</si>
  <si>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</si>
  <si>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</si>
  <si>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</si>
  <si>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</si>
  <si>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</si>
  <si>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</si>
  <si>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</si>
  <si>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</si>
  <si>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</si>
  <si>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</si>
  <si>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</si>
  <si>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</si>
  <si>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</si>
  <si>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</si>
  <si>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</si>
  <si>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</si>
  <si>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</si>
  <si>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</si>
  <si>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</si>
  <si>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</si>
  <si>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</si>
  <si>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</si>
  <si>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</si>
  <si>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</si>
  <si>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</si>
  <si>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</si>
  <si>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</si>
  <si>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</si>
  <si>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</si>
  <si>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</si>
  <si>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</si>
  <si>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</si>
  <si>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</si>
  <si>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</si>
  <si>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</si>
  <si>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</si>
  <si>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</si>
  <si>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</si>
  <si>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</si>
  <si>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</si>
  <si>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</si>
  <si>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</si>
  <si>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</si>
  <si>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</si>
  <si>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</si>
  <si>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</si>
  <si>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</si>
  <si>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</si>
  <si>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</si>
  <si>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</si>
  <si>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</si>
  <si>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</si>
  <si>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</si>
  <si>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</si>
  <si>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</si>
  <si>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</si>
  <si>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</si>
  <si>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</si>
  <si>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</si>
  <si>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</si>
  <si>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</si>
  <si>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</si>
  <si>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</si>
  <si>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</si>
  <si>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</si>
  <si>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</si>
  <si>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</si>
  <si>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</si>
  <si>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</si>
  <si>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</si>
  <si>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</si>
  <si>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</si>
  <si>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</si>
  <si>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</si>
  <si>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</si>
  <si>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</si>
  <si>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</si>
  <si>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</si>
  <si>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</si>
  <si>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</si>
  <si>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</si>
  <si>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</si>
  <si>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</si>
  <si>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</si>
  <si>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</si>
  <si>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</si>
  <si>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</si>
  <si>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</si>
  <si>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</si>
  <si>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</si>
  <si>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</si>
  <si>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</si>
  <si>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</si>
  <si>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</si>
  <si>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</si>
  <si>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</si>
  <si>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</si>
  <si>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</si>
  <si>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</si>
  <si>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</si>
  <si>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</si>
  <si>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</si>
  <si>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</si>
  <si>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</si>
  <si>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</si>
  <si>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</si>
  <si>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</si>
  <si>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</si>
  <si>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</si>
  <si>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</si>
  <si>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</si>
  <si>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</si>
  <si>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</si>
  <si>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</si>
  <si>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</si>
  <si>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</si>
  <si>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</si>
  <si>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</si>
  <si>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</si>
  <si>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</si>
  <si>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</si>
  <si>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</si>
  <si>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</si>
  <si>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</si>
  <si>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</si>
  <si>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</si>
  <si>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</si>
  <si>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</si>
  <si>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</si>
  <si>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</si>
  <si>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</si>
  <si>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</si>
  <si>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</si>
  <si>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</si>
  <si>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</si>
  <si>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</si>
  <si>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</si>
  <si>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</si>
  <si>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</si>
  <si>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</si>
  <si>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</si>
  <si>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</si>
  <si>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</si>
  <si>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</si>
  <si>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</si>
  <si>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</si>
  <si>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</si>
  <si>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</si>
  <si>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</si>
  <si>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</si>
  <si>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</si>
  <si>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</si>
  <si>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</si>
  <si>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</si>
  <si>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</si>
  <si>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</si>
  <si>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</si>
  <si>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</si>
  <si>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</si>
  <si>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</si>
  <si>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</si>
  <si>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</si>
  <si>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</si>
  <si>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</si>
  <si>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</si>
  <si>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</si>
  <si>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</si>
  <si>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</si>
  <si>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</si>
  <si>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</si>
  <si>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</si>
  <si>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</si>
  <si>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</si>
  <si>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</si>
  <si>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</si>
  <si>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</si>
  <si>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</si>
  <si>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</si>
  <si>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</si>
  <si>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</si>
  <si>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</si>
  <si>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</si>
  <si>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</si>
  <si>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</si>
  <si>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</si>
  <si>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</si>
  <si>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</si>
  <si>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</si>
  <si>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</si>
  <si>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</si>
  <si>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</si>
  <si>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</si>
  <si>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</si>
  <si>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</si>
  <si>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</si>
  <si>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</si>
  <si>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</si>
  <si>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</si>
  <si>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</si>
  <si>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</si>
  <si>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</si>
  <si>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</si>
  <si>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</si>
  <si>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</si>
  <si>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</si>
  <si>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</si>
  <si>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</si>
  <si>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</si>
  <si>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</si>
  <si>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</si>
  <si>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</si>
  <si>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</si>
  <si>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</si>
  <si>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</si>
  <si>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</si>
  <si>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</si>
  <si>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</si>
  <si>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</si>
  <si>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</si>
  <si>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</si>
  <si>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</si>
  <si>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</si>
  <si>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</si>
  <si>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</si>
  <si>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</si>
  <si>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</si>
  <si>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</si>
  <si>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</si>
  <si>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</si>
  <si>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</si>
  <si>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</si>
  <si>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</si>
  <si>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</si>
  <si>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</si>
  <si>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</si>
  <si>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</si>
  <si>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</si>
  <si>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</si>
  <si>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</si>
  <si>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</si>
  <si>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</si>
  <si>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</si>
  <si>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</si>
  <si>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</si>
  <si>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</si>
  <si>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</si>
  <si>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</si>
  <si>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</si>
  <si>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</si>
  <si>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</si>
  <si>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</si>
  <si>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</si>
  <si>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</si>
  <si>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</si>
  <si>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</si>
  <si>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</si>
  <si>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</si>
  <si>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</si>
  <si>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</si>
  <si>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</si>
  <si>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</si>
  <si>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</si>
  <si>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</si>
  <si>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</si>
  <si>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</si>
  <si>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</si>
  <si>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</si>
  <si>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</si>
  <si>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</si>
  <si>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</si>
  <si>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</si>
  <si>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</si>
  <si>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</si>
  <si>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</si>
  <si>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</si>
  <si>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</si>
  <si>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</si>
  <si>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</si>
  <si>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</si>
  <si>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</si>
  <si>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</si>
  <si>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</si>
  <si>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</si>
  <si>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</si>
  <si>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</si>
  <si>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</si>
  <si>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</si>
  <si>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</si>
  <si>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</si>
  <si>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</si>
  <si>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</si>
  <si>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</si>
  <si>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</si>
  <si>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</si>
  <si>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</si>
  <si>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</si>
  <si>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</si>
  <si>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</si>
  <si>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</si>
  <si>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</si>
  <si>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</si>
  <si>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</si>
  <si>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</si>
  <si>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</si>
  <si>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</si>
  <si>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</si>
  <si>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</si>
  <si>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</si>
  <si>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</si>
  <si>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</si>
  <si>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</si>
  <si>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</si>
  <si>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</si>
  <si>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</si>
  <si>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</si>
  <si>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</si>
  <si>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</si>
  <si>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</si>
  <si>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</si>
  <si>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</si>
  <si>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</si>
  <si>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</si>
  <si>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</si>
  <si>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</si>
  <si>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</si>
  <si>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</si>
  <si>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</si>
  <si>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</si>
  <si>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</si>
  <si>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</si>
  <si>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</si>
  <si>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</si>
  <si>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</si>
  <si>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</si>
  <si>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</si>
  <si>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</si>
  <si>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</si>
  <si>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</si>
  <si>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</si>
  <si>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</si>
  <si>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</si>
  <si>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</si>
  <si>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</si>
  <si>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</si>
  <si>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</si>
  <si>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</si>
  <si>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</si>
  <si>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</si>
  <si>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</si>
  <si>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</si>
  <si>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</si>
  <si>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</si>
  <si>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</si>
  <si>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</si>
  <si>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</si>
  <si>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</si>
  <si>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</si>
  <si>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</si>
  <si>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</si>
  <si>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</si>
  <si>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</si>
  <si>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</si>
  <si>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</si>
  <si>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</si>
  <si>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</si>
  <si>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</si>
  <si>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</si>
  <si>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</si>
  <si>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</si>
  <si>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</si>
  <si>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</si>
  <si>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</si>
  <si>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</si>
  <si>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</si>
  <si>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</si>
  <si>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</si>
  <si>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</si>
  <si>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</si>
  <si>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</si>
  <si>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</si>
  <si>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</si>
  <si>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</si>
  <si>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</si>
  <si>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</si>
  <si>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</si>
  <si>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</si>
  <si>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</si>
  <si>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</si>
  <si>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</si>
  <si>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</si>
  <si>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</si>
  <si>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</si>
  <si>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</si>
  <si>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</si>
  <si>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</si>
  <si>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</si>
  <si>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</si>
  <si>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</si>
  <si>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</si>
  <si>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</si>
  <si>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</si>
  <si>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</si>
  <si>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</si>
  <si>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</si>
  <si>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</si>
  <si>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</si>
  <si>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</si>
  <si>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</si>
  <si>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</si>
  <si>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</si>
  <si>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</si>
  <si>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</si>
  <si>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</si>
  <si>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</si>
  <si>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</si>
  <si>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</si>
  <si>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</si>
  <si>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</si>
  <si>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</si>
  <si>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</si>
  <si>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</si>
  <si>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</si>
  <si>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</si>
  <si>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</si>
  <si>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</si>
  <si>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</si>
  <si>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</si>
  <si>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</si>
  <si>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</si>
  <si>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</si>
  <si>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</si>
  <si>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</si>
  <si>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</si>
  <si>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</si>
  <si>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</si>
  <si>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</si>
  <si>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</si>
  <si>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</si>
  <si>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</si>
  <si>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</si>
  <si>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</si>
  <si>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</si>
  <si>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</si>
  <si>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</si>
  <si>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</si>
  <si>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</si>
  <si>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</si>
  <si>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</si>
  <si>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</si>
  <si>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</si>
  <si>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</si>
  <si>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</si>
  <si>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</si>
  <si>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</si>
  <si>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</si>
  <si>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</si>
  <si>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</si>
  <si>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</si>
  <si>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</si>
  <si>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</si>
  <si>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</si>
  <si>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</si>
  <si>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</si>
  <si>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</si>
  <si>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</si>
  <si>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</si>
  <si>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</si>
  <si>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</si>
  <si>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</si>
  <si>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</si>
  <si>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</si>
  <si>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</si>
  <si>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</si>
  <si>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</si>
  <si>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</si>
  <si>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</si>
  <si>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</si>
  <si>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</si>
  <si>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</si>
  <si>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</si>
  <si>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</si>
  <si>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</si>
  <si>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</si>
  <si>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</si>
  <si>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</si>
  <si>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</si>
  <si>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</si>
  <si>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</si>
  <si>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</si>
  <si>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</si>
  <si>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</si>
  <si>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</si>
  <si>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</si>
  <si>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</si>
  <si>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</si>
  <si>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</si>
  <si>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</si>
  <si>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</si>
  <si>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</si>
  <si>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</si>
  <si>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</si>
  <si>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</si>
  <si>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</si>
  <si>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</si>
  <si>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</si>
  <si>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</si>
  <si>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</si>
  <si>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</si>
  <si>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</si>
  <si>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</si>
  <si>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</si>
  <si>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</si>
  <si>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</si>
  <si>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</si>
  <si>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</si>
  <si>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</si>
  <si>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</si>
  <si>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</si>
  <si>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</si>
  <si>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</si>
  <si>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</si>
  <si>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</si>
  <si>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</si>
  <si>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</si>
  <si>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</si>
  <si>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</si>
  <si>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</si>
  <si>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</si>
  <si>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</si>
  <si>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</si>
  <si>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</si>
  <si>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</si>
  <si>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</si>
  <si>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</si>
  <si>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</si>
  <si>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</si>
  <si>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</si>
  <si>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</si>
  <si>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</si>
  <si>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</si>
  <si>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</si>
  <si>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</si>
  <si>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</si>
  <si>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</si>
  <si>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</si>
  <si>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</si>
  <si>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</si>
  <si>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</si>
  <si>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</si>
  <si>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</si>
  <si>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</si>
  <si>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</si>
  <si>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</si>
  <si>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</si>
  <si>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</si>
  <si>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</si>
  <si>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</si>
  <si>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</si>
  <si>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</si>
  <si>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</si>
  <si>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</si>
  <si>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</si>
  <si>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</si>
  <si>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</si>
  <si>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</si>
  <si>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</si>
  <si>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</si>
  <si>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</si>
  <si>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</si>
  <si>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</si>
  <si>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</si>
  <si>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</si>
  <si>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</si>
  <si>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</si>
  <si>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</si>
  <si>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</si>
  <si>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</si>
  <si>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</si>
  <si>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</si>
  <si>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</si>
  <si>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</si>
  <si>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</si>
  <si>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</si>
  <si>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</si>
  <si>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</si>
  <si>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</si>
  <si>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</si>
  <si>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</si>
  <si>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</si>
  <si>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</si>
  <si>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</si>
  <si>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</si>
  <si>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</si>
  <si>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</si>
  <si>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</si>
  <si>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</si>
  <si>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</si>
  <si>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</si>
  <si>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</si>
  <si>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</si>
  <si>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</si>
  <si>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</si>
  <si>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</si>
  <si>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</si>
  <si>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</si>
  <si>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</si>
  <si>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</si>
  <si>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</si>
  <si>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</si>
  <si>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</si>
  <si>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</si>
  <si>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</si>
  <si>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</si>
  <si>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</si>
  <si>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</si>
  <si>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</si>
  <si>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</si>
  <si>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</si>
  <si>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</si>
  <si>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</si>
  <si>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</si>
  <si>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</si>
  <si>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</si>
  <si>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</si>
  <si>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</si>
  <si>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</si>
  <si>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</si>
  <si>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</si>
  <si>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</si>
  <si>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</si>
  <si>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</si>
  <si>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</si>
  <si>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</si>
  <si>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</si>
  <si>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</si>
  <si>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</si>
  <si>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</si>
  <si>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</si>
  <si>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</si>
  <si>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</si>
  <si>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</si>
  <si>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</si>
  <si>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</si>
  <si>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</si>
  <si>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</si>
  <si>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</si>
  <si>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</si>
  <si>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</si>
  <si>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</si>
  <si>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</si>
  <si>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</si>
  <si>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</si>
  <si>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</si>
  <si>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</si>
  <si>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</si>
  <si>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</si>
  <si>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</si>
  <si>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</si>
  <si>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</si>
  <si>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</si>
  <si>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</si>
  <si>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</si>
  <si>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</si>
  <si>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</si>
  <si>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</si>
  <si>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</si>
  <si>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</si>
  <si>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</si>
  <si>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</si>
  <si>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</si>
  <si>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</si>
  <si>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</si>
  <si>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</si>
  <si>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</si>
  <si>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</si>
  <si>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</si>
  <si>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</si>
  <si>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</si>
  <si>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</si>
  <si>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</si>
  <si>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</si>
  <si>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</si>
  <si>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</si>
  <si>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</si>
  <si>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</si>
  <si>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</si>
  <si>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</si>
  <si>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</si>
  <si>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</si>
  <si>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</si>
  <si>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</si>
  <si>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</si>
  <si>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</si>
  <si>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</si>
  <si>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</si>
  <si>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</si>
  <si>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</si>
  <si>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</si>
  <si>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</si>
  <si>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</si>
  <si>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</si>
  <si>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</si>
  <si>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</si>
  <si>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</si>
  <si>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</si>
  <si>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</si>
  <si>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</si>
  <si>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</si>
  <si>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</si>
  <si>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</si>
  <si>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</si>
  <si>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</si>
  <si>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</si>
  <si>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</si>
  <si>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</si>
  <si>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</si>
  <si>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</si>
  <si>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</si>
  <si>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</si>
  <si>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</si>
  <si>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</si>
  <si>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</si>
  <si>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</si>
  <si>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</si>
  <si>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</si>
  <si>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</si>
  <si>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</si>
  <si>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</si>
  <si>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</si>
  <si>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</si>
  <si>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</si>
  <si>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</si>
  <si>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</si>
  <si>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</si>
  <si>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</si>
  <si>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</si>
  <si>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</si>
  <si>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</si>
  <si>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</si>
  <si>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</si>
  <si>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</si>
  <si>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</si>
  <si>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</si>
  <si>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</si>
  <si>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</si>
  <si>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</si>
  <si>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</si>
  <si>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</si>
  <si>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</si>
  <si>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</si>
  <si>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</si>
  <si>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</si>
  <si>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</si>
  <si>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</si>
  <si>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</si>
  <si>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</si>
  <si>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</si>
  <si>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</si>
  <si>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</si>
  <si>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</si>
  <si>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</si>
  <si>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</si>
  <si>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</si>
  <si>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</si>
  <si>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</si>
  <si>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</si>
  <si>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</si>
  <si>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</si>
  <si>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</si>
  <si>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</si>
  <si>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</si>
  <si>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</si>
  <si>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</si>
  <si>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</si>
  <si>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</si>
  <si>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</si>
  <si>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</si>
  <si>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</si>
  <si>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</si>
  <si>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</si>
  <si>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</si>
  <si>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</si>
  <si>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</si>
  <si>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</si>
  <si>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</si>
  <si>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</si>
  <si>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</si>
  <si>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</si>
  <si>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</si>
  <si>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</si>
  <si>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</si>
  <si>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</si>
  <si>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</si>
  <si>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</si>
  <si>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</si>
  <si>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</si>
  <si>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</si>
  <si>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</si>
  <si>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</si>
  <si>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</si>
  <si>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</si>
  <si>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</si>
  <si>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</si>
  <si>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</si>
  <si>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</si>
  <si>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</si>
  <si>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</si>
  <si>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</si>
  <si>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</si>
  <si>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</si>
  <si>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</si>
  <si>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</si>
  <si>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</si>
  <si>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</si>
  <si>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</si>
  <si>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</si>
  <si>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</si>
  <si>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</si>
  <si>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</si>
  <si>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</si>
  <si>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</si>
  <si>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</si>
  <si>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</si>
  <si>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</si>
  <si>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</si>
  <si>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</si>
  <si>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</si>
  <si>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</si>
  <si>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</si>
  <si>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</si>
  <si>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</si>
  <si>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</si>
  <si>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</si>
  <si>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</si>
  <si>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</si>
  <si>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</si>
  <si>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</si>
  <si>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</si>
  <si>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</si>
  <si>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</si>
  <si>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</si>
  <si>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</si>
  <si>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</si>
  <si>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</si>
  <si>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</si>
  <si>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</si>
  <si>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</si>
  <si>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</si>
  <si>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</si>
  <si>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</si>
  <si>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</si>
  <si>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</si>
  <si>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</si>
  <si>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</si>
  <si>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</si>
  <si>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</si>
  <si>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</si>
  <si>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</si>
  <si>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</si>
  <si>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</si>
  <si>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</si>
  <si>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</si>
  <si>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</si>
  <si>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</si>
  <si>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</si>
  <si>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</si>
  <si>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</si>
  <si>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</si>
  <si>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</si>
  <si>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</si>
  <si>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</si>
  <si>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</si>
  <si>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</si>
  <si>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</si>
  <si>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</si>
  <si>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</si>
  <si>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</si>
  <si>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</si>
  <si>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</si>
  <si>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</si>
  <si>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</si>
  <si>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</si>
  <si>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</si>
  <si>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</si>
  <si>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</si>
  <si>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</si>
  <si>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</si>
  <si>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</si>
  <si>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</si>
  <si>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</si>
  <si>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</si>
  <si>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</si>
  <si>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</si>
  <si>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</si>
  <si>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</si>
  <si>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</si>
  <si>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</si>
  <si>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</si>
  <si>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</si>
  <si>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</si>
  <si>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</si>
  <si>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</si>
  <si>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</si>
  <si>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</si>
  <si>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</si>
  <si>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</si>
  <si>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</si>
  <si>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</si>
  <si>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</si>
  <si>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</si>
  <si>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</si>
  <si>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</si>
  <si>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</si>
  <si>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</si>
  <si>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</si>
  <si>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</si>
  <si>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</si>
  <si>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</si>
  <si>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</si>
  <si>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</si>
  <si>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</si>
  <si>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</si>
  <si>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</si>
  <si>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</si>
  <si>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</si>
  <si>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</si>
  <si>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</si>
  <si>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</si>
  <si>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</si>
  <si>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</si>
  <si>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</si>
  <si>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</si>
  <si>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</si>
  <si>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</si>
  <si>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</si>
  <si>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</si>
  <si>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</si>
  <si>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</si>
  <si>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</si>
  <si>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</si>
  <si>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</si>
  <si>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</si>
  <si>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</si>
  <si>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</si>
  <si>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</si>
  <si>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</si>
  <si>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</si>
  <si>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</si>
  <si>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</si>
  <si>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</si>
  <si>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</si>
  <si>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</si>
  <si>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</si>
  <si>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</si>
  <si>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</si>
  <si>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</si>
  <si>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</si>
  <si>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</si>
  <si>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</si>
  <si>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</si>
  <si>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</si>
  <si>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</si>
  <si>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</si>
  <si>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</si>
  <si>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</si>
  <si>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</si>
  <si>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</si>
  <si>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</si>
  <si>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</si>
  <si>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</si>
  <si>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</si>
  <si>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</si>
  <si>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</si>
  <si>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</si>
  <si>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</si>
  <si>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</si>
  <si>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</si>
  <si>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</si>
  <si>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</si>
  <si>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</si>
  <si>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</si>
  <si>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</si>
  <si>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</si>
  <si>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</si>
  <si>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</si>
  <si>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</si>
  <si>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</si>
  <si>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</si>
  <si>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</si>
  <si>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</si>
  <si>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</si>
  <si>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</si>
  <si>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</si>
  <si>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</si>
  <si>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</si>
  <si>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</si>
  <si>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</si>
  <si>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</si>
  <si>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</si>
  <si>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</si>
  <si>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</si>
  <si>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</si>
  <si>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</si>
  <si>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</si>
  <si>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</si>
  <si>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</si>
  <si>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</si>
  <si>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</si>
  <si>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</si>
  <si>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</si>
  <si>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</si>
  <si>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</si>
  <si>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</si>
  <si>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</si>
  <si>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</si>
  <si>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</si>
  <si>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</si>
  <si>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</si>
  <si>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</si>
  <si>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</si>
  <si>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</si>
  <si>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</si>
  <si>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</si>
  <si>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</si>
  <si>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</si>
  <si>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</si>
  <si>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</si>
  <si>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</si>
  <si>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</si>
  <si>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</si>
  <si>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</si>
  <si>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</si>
  <si>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</si>
  <si>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</si>
  <si>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</si>
  <si>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</si>
  <si>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</si>
  <si>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</si>
  <si>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</si>
  <si>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</si>
  <si>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</si>
  <si>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</si>
  <si>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</si>
  <si>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</si>
  <si>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</si>
  <si>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</si>
  <si>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</si>
  <si>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</si>
  <si>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</si>
  <si>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</si>
  <si>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</si>
  <si>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</si>
  <si>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</si>
  <si>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</si>
  <si>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</si>
  <si>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</si>
  <si>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</si>
  <si>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</si>
  <si>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</si>
  <si>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</si>
  <si>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</si>
  <si>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</si>
  <si>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</si>
  <si>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</si>
  <si>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</si>
  <si>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</si>
  <si>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</si>
  <si>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</si>
  <si>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</si>
  <si>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</si>
  <si>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</si>
  <si>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</si>
  <si>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</si>
  <si>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</si>
  <si>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</si>
  <si>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</si>
  <si>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</si>
  <si>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</si>
  <si>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</si>
  <si>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</si>
  <si>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</si>
  <si>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</si>
  <si>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</si>
  <si>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</si>
  <si>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</si>
  <si>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</si>
  <si>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</si>
  <si>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</si>
  <si>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</si>
  <si>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</si>
  <si>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</si>
  <si>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</si>
  <si>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</si>
  <si>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</si>
  <si>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</si>
  <si>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</si>
  <si>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</si>
  <si>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</si>
  <si>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</si>
  <si>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</si>
  <si>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</si>
  <si>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</si>
  <si>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</si>
  <si>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</si>
  <si>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</si>
  <si>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</si>
  <si>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</si>
  <si>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</si>
  <si>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</si>
  <si>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</si>
  <si>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</si>
  <si>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</si>
  <si>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</si>
  <si>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</si>
  <si>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</si>
  <si>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</si>
  <si>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</si>
  <si>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</si>
  <si>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</si>
  <si>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</si>
  <si>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</si>
  <si>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</si>
  <si>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</si>
  <si>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</si>
  <si>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</si>
  <si>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</si>
  <si>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</si>
  <si>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</si>
  <si>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</si>
  <si>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</si>
  <si>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</si>
  <si>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</si>
  <si>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</si>
  <si>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</si>
  <si>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</si>
  <si>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</si>
  <si>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</si>
  <si>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</si>
  <si>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</si>
  <si>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</si>
  <si>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</si>
  <si>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</si>
  <si>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</si>
  <si>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</si>
  <si>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</si>
  <si>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</si>
  <si>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</si>
  <si>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</si>
  <si>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</si>
  <si>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</si>
  <si>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</si>
  <si>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</si>
  <si>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</si>
  <si>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</si>
  <si>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</si>
  <si>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</si>
  <si>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</si>
  <si>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</si>
  <si>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</si>
  <si>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</si>
  <si>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</si>
  <si>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</si>
  <si>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</si>
  <si>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</si>
  <si>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</si>
  <si>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</si>
  <si>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</si>
  <si>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</si>
  <si>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</si>
  <si>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</si>
  <si>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</si>
  <si>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</si>
  <si>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</si>
  <si>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</si>
  <si>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</si>
  <si>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</si>
  <si>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</si>
  <si>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</si>
  <si>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</si>
  <si>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</si>
  <si>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</si>
  <si>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</si>
  <si>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</si>
  <si>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</si>
  <si>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</si>
  <si>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</si>
  <si>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</si>
  <si>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</si>
  <si>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</si>
  <si>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</si>
  <si>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</si>
  <si>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</si>
  <si>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</si>
  <si>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</si>
  <si>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</si>
  <si>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</si>
  <si>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</si>
  <si>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</si>
  <si>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</si>
  <si>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</si>
  <si>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</si>
  <si>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</si>
  <si>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</si>
  <si>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</si>
  <si>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</si>
  <si>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</si>
  <si>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</si>
  <si>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</si>
  <si>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</si>
  <si>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</si>
  <si>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</si>
  <si>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</si>
  <si>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</si>
  <si>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</si>
  <si>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</si>
  <si>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</si>
  <si>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</si>
  <si>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</si>
  <si>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</si>
  <si>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</si>
  <si>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</si>
  <si>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</si>
  <si>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</si>
  <si>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</si>
  <si>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</si>
  <si>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</si>
  <si>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</si>
  <si>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</si>
  <si>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</si>
  <si>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</si>
  <si>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</si>
  <si>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</si>
  <si>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</si>
  <si>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</si>
  <si>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</si>
  <si>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</si>
  <si>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</si>
  <si>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</si>
  <si>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</si>
  <si>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</si>
  <si>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</si>
  <si>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</si>
  <si>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</si>
  <si>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</si>
  <si>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</si>
  <si>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</si>
  <si>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</si>
  <si>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</si>
  <si>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</si>
  <si>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</si>
  <si>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</si>
  <si>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</si>
  <si>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</si>
  <si>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</si>
  <si>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</si>
  <si>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</si>
  <si>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</si>
  <si>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</si>
  <si>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</si>
  <si>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</si>
  <si>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</si>
  <si>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</si>
  <si>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</si>
  <si>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</si>
  <si>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</si>
  <si>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</si>
  <si>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</si>
  <si>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</si>
  <si>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</si>
  <si>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</si>
  <si>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</si>
  <si>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</si>
  <si>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</si>
  <si>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</si>
  <si>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</si>
  <si>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</si>
  <si>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</si>
  <si>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</si>
  <si>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</si>
  <si>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</si>
  <si>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</si>
  <si>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</si>
  <si>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</si>
  <si>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</si>
  <si>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</si>
  <si>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</si>
  <si>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</si>
  <si>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</si>
  <si>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</si>
  <si>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</si>
  <si>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</si>
  <si>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</si>
  <si>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</si>
  <si>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</si>
  <si>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</si>
  <si>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</si>
  <si>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</si>
  <si>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</si>
  <si>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</si>
  <si>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</si>
  <si>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</si>
  <si>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</si>
  <si>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</si>
  <si>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</si>
  <si>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</si>
  <si>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</si>
  <si>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</si>
  <si>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</si>
  <si>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</si>
  <si>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</si>
  <si>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</si>
  <si>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</si>
  <si>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</si>
  <si>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</si>
  <si>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</si>
  <si>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</si>
  <si>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</si>
  <si>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</si>
  <si>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</si>
  <si>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</si>
  <si>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</si>
  <si>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</si>
  <si>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</si>
  <si>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</si>
  <si>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</si>
  <si>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</si>
  <si>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</si>
  <si>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</si>
  <si>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</si>
  <si>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</si>
  <si>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</si>
  <si>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</si>
  <si>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</si>
  <si>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</si>
  <si>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</si>
  <si>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</si>
  <si>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</si>
  <si>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</si>
  <si>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</si>
  <si>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</si>
  <si>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</si>
  <si>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</si>
  <si>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</si>
  <si>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</si>
  <si>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</si>
  <si>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</si>
  <si>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</si>
  <si>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</si>
  <si>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</si>
  <si>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</si>
  <si>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</si>
  <si>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</si>
  <si>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</si>
  <si>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</si>
  <si>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</si>
  <si>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</si>
  <si>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</si>
  <si>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</si>
  <si>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</si>
  <si>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</si>
  <si>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</si>
  <si>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</si>
  <si>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</si>
  <si>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</si>
  <si>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</si>
  <si>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</si>
  <si>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</si>
  <si>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</si>
  <si>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</si>
  <si>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</si>
  <si>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</si>
  <si>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</si>
  <si>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</si>
  <si>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</si>
  <si>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</si>
  <si>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</si>
  <si>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</si>
  <si>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</si>
  <si>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</si>
  <si>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</si>
  <si>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</si>
  <si>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</si>
  <si>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</si>
  <si>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</si>
  <si>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</si>
  <si>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</si>
  <si>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</si>
  <si>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</si>
  <si>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</si>
  <si>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</si>
  <si>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</si>
  <si>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</si>
  <si>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</si>
  <si>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</si>
  <si>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</si>
  <si>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</si>
  <si>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</si>
  <si>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</si>
  <si>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</si>
  <si>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</si>
  <si>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</si>
  <si>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</si>
  <si>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</si>
  <si>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</si>
  <si>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</si>
  <si>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</si>
  <si>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</si>
  <si>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</si>
  <si>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</si>
  <si>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</si>
  <si>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</si>
  <si>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</si>
  <si>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</si>
  <si>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</si>
  <si>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</si>
  <si>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</si>
  <si>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</si>
  <si>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</si>
  <si>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</si>
  <si>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</si>
  <si>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</si>
  <si>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</si>
  <si>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</si>
  <si>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</si>
  <si>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</si>
  <si>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</si>
  <si>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</si>
  <si>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</si>
  <si>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</si>
  <si>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</si>
  <si>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</si>
  <si>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</si>
  <si>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</si>
  <si>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</si>
  <si>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</si>
  <si>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</si>
  <si>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</si>
  <si>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</si>
  <si>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</si>
  <si>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</si>
  <si>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</si>
  <si>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</si>
  <si>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</si>
  <si>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</si>
  <si>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</si>
  <si>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</si>
  <si>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</si>
  <si>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</si>
  <si>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</si>
  <si>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</si>
  <si>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</si>
  <si>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</si>
  <si>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</si>
  <si>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</si>
  <si>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</si>
  <si>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</si>
  <si>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</si>
  <si>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</si>
  <si>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</si>
  <si>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</si>
  <si>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</si>
  <si>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</si>
  <si>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</si>
  <si>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</si>
  <si>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</si>
  <si>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</si>
  <si>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</si>
  <si>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</si>
  <si>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</si>
  <si>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</si>
  <si>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</si>
  <si>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</si>
  <si>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</si>
  <si>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</si>
  <si>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</si>
  <si>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</si>
  <si>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</si>
  <si>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</si>
  <si>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</si>
  <si>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</si>
  <si>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</si>
  <si>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</si>
  <si>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</si>
  <si>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</si>
  <si>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</si>
  <si>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</si>
  <si>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</si>
  <si>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</si>
  <si>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</si>
  <si>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</si>
  <si>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</si>
  <si>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</si>
  <si>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</si>
  <si>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</si>
  <si>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</si>
  <si>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</si>
  <si>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</si>
  <si>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</si>
  <si>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</si>
  <si>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</si>
  <si>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</si>
  <si>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</si>
  <si>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</si>
  <si>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</si>
  <si>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</si>
  <si>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</si>
  <si>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</si>
  <si>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</si>
  <si>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</si>
  <si>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</si>
  <si>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</si>
  <si>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</si>
  <si>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</si>
  <si>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</si>
  <si>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</si>
  <si>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</si>
  <si>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</si>
  <si>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</si>
  <si>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</si>
  <si>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</si>
  <si>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</si>
  <si>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</si>
  <si>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</si>
  <si>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</si>
  <si>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</si>
  <si>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</si>
  <si>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</si>
  <si>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</si>
  <si>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</si>
  <si>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</si>
  <si>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</si>
  <si>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</si>
  <si>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</si>
  <si>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</si>
  <si>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</si>
  <si>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</si>
  <si>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</si>
  <si>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</si>
  <si>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</si>
  <si>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</si>
  <si>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</si>
  <si>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</si>
  <si>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</si>
  <si>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</si>
  <si>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</si>
  <si>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</si>
  <si>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</si>
  <si>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</si>
  <si>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</si>
  <si>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</si>
  <si>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</si>
  <si>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</si>
  <si>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</si>
  <si>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</si>
  <si>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</si>
  <si>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</si>
  <si>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</si>
  <si>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</si>
  <si>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</si>
  <si>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</si>
  <si>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</si>
  <si>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</si>
  <si>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</si>
  <si>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</si>
  <si>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</si>
  <si>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</si>
  <si>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</si>
  <si>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</si>
  <si>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</si>
  <si>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</si>
  <si>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</si>
  <si>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</si>
  <si>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</si>
  <si>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</si>
  <si>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</si>
  <si>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</si>
  <si>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</si>
  <si>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</si>
  <si>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</si>
  <si>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</si>
  <si>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</si>
  <si>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</si>
  <si>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</si>
  <si>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</si>
  <si>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</si>
  <si>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</si>
  <si>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</si>
  <si>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</si>
  <si>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</si>
  <si>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</si>
  <si>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</si>
  <si>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</si>
  <si>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</si>
  <si>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</si>
  <si>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</si>
  <si>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</si>
  <si>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</si>
  <si>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</si>
  <si>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</si>
  <si>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</si>
  <si>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</si>
  <si>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</si>
  <si>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</si>
  <si>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</si>
  <si>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</si>
  <si>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</si>
  <si>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</si>
  <si>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</si>
  <si>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</si>
  <si>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</si>
  <si>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</si>
  <si>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</si>
  <si>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</si>
  <si>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</si>
  <si>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</si>
  <si>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</si>
  <si>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</si>
  <si>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</si>
  <si>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</si>
  <si>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</si>
  <si>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</si>
  <si>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</si>
  <si>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</si>
  <si>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</si>
  <si>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</si>
  <si>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</si>
  <si>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</si>
  <si>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</si>
  <si>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</si>
  <si>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</si>
  <si>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</si>
  <si>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</si>
  <si>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</si>
  <si>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</si>
  <si>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</si>
  <si>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</si>
  <si>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</si>
  <si>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</si>
  <si>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</si>
  <si>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</si>
  <si>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</si>
  <si>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</si>
  <si>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</si>
  <si>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</si>
  <si>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</si>
  <si>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</si>
  <si>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</si>
  <si>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</si>
  <si>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</si>
  <si>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</si>
  <si>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</si>
  <si>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</si>
  <si>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</si>
  <si>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</si>
  <si>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</si>
  <si>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</si>
  <si>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</si>
  <si>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</si>
  <si>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</si>
  <si>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</si>
  <si>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</si>
  <si>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</si>
  <si>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</si>
  <si>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</si>
  <si>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</si>
  <si>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</si>
  <si>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</si>
  <si>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</si>
  <si>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</si>
  <si>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</si>
  <si>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</si>
  <si>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</si>
  <si>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</si>
  <si>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</si>
  <si>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</si>
  <si>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</si>
  <si>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</si>
  <si>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</si>
  <si>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</si>
  <si>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</si>
  <si>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</si>
  <si>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</si>
  <si>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</si>
  <si>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</si>
  <si>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</si>
  <si>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</si>
  <si>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</si>
  <si>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</si>
  <si>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</si>
  <si>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</si>
  <si>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</si>
  <si>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</si>
  <si>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</si>
  <si>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</si>
  <si>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</si>
  <si>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</si>
  <si>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</si>
  <si>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</si>
  <si>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</si>
  <si>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</si>
  <si>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</si>
  <si>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</si>
  <si>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</si>
  <si>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</si>
  <si>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</si>
  <si>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</si>
  <si>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</si>
  <si>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</si>
  <si>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</si>
  <si>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</si>
  <si>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</si>
  <si>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</si>
  <si>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</si>
  <si>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</si>
  <si>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</si>
  <si>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</si>
  <si>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</si>
  <si>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</si>
  <si>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</si>
  <si>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</si>
  <si>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</si>
  <si>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</si>
  <si>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</si>
  <si>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</si>
  <si>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</si>
  <si>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</si>
  <si>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</si>
  <si>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</si>
  <si>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</si>
  <si>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</si>
  <si>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</si>
  <si>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</si>
  <si>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</si>
  <si>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</si>
  <si>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</si>
  <si>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</si>
  <si>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</si>
  <si>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</si>
  <si>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</si>
  <si>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</si>
  <si>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</si>
  <si>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</si>
  <si>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</si>
  <si>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</si>
  <si>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</si>
  <si>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</si>
  <si>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</si>
  <si>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</si>
  <si>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</si>
  <si>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</si>
  <si>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</si>
  <si>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</si>
  <si>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</si>
  <si>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</si>
  <si>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</si>
  <si>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</si>
  <si>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</si>
  <si>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</si>
  <si>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</si>
  <si>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</si>
  <si>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</si>
  <si>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</si>
  <si>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</si>
  <si>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</si>
  <si>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</si>
  <si>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</si>
  <si>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</si>
  <si>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</si>
  <si>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</si>
  <si>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</si>
  <si>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</si>
  <si>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</si>
  <si>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</si>
  <si>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</si>
  <si>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</si>
  <si>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</si>
  <si>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</si>
  <si>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</si>
  <si>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</si>
  <si>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</si>
  <si>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</si>
  <si>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</si>
  <si>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</si>
  <si>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</si>
  <si>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</si>
  <si>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</si>
  <si>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</si>
  <si>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</si>
  <si>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</si>
  <si>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</si>
  <si>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</si>
  <si>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</si>
  <si>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</si>
  <si>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</si>
  <si>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</si>
  <si>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</si>
  <si>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</si>
  <si>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</si>
  <si>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</si>
  <si>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</si>
  <si>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</si>
  <si>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</si>
  <si>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</si>
  <si>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</si>
  <si>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</si>
  <si>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</si>
  <si>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</si>
  <si>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</si>
  <si>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</si>
  <si>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</si>
  <si>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</si>
  <si>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</si>
  <si>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</si>
  <si>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</si>
  <si>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</si>
  <si>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</si>
  <si>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</si>
  <si>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</si>
  <si>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</si>
  <si>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</si>
  <si>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</si>
  <si>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</si>
  <si>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</si>
  <si>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</si>
  <si>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</si>
  <si>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</si>
  <si>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</si>
  <si>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</si>
  <si>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</si>
  <si>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</si>
  <si>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</si>
  <si>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</si>
  <si>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</si>
  <si>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</si>
  <si>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</si>
  <si>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</si>
  <si>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</si>
  <si>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</si>
  <si>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</si>
  <si>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</si>
  <si>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</si>
  <si>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</si>
  <si>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</si>
  <si>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</si>
  <si>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</si>
  <si>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</si>
  <si>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</si>
  <si>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</si>
  <si>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</si>
  <si>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</si>
  <si>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</si>
  <si>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</si>
  <si>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</si>
  <si>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</si>
  <si>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</si>
  <si>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</si>
  <si>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</si>
  <si>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</si>
  <si>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</si>
  <si>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</si>
  <si>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</si>
  <si>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</si>
  <si>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</si>
  <si>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</si>
  <si>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</si>
  <si>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</si>
  <si>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</si>
  <si>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</si>
  <si>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</si>
  <si>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</si>
  <si>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</si>
  <si>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</si>
  <si>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</si>
  <si>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</si>
  <si>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</si>
  <si>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</si>
  <si>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</si>
  <si>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</si>
  <si>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</si>
  <si>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</si>
  <si>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</si>
  <si>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</si>
  <si>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</si>
  <si>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</si>
  <si>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</si>
  <si>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</si>
  <si>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</si>
  <si>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</si>
  <si>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</si>
  <si>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</si>
  <si>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</si>
  <si>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</si>
  <si>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</si>
  <si>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</si>
  <si>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</si>
  <si>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</si>
  <si>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</si>
  <si>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</si>
  <si>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</si>
  <si>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</si>
  <si>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</si>
  <si>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</si>
  <si>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</si>
  <si>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</si>
  <si>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</si>
  <si>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</si>
  <si>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</si>
  <si>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</si>
  <si>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</si>
  <si>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</si>
  <si>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</si>
  <si>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</si>
  <si>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</si>
  <si>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</si>
  <si>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</si>
  <si>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</si>
  <si>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</si>
  <si>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</si>
  <si>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</si>
  <si>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</si>
  <si>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</si>
  <si>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</si>
  <si>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</si>
  <si>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</si>
  <si>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</si>
  <si>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</si>
  <si>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</si>
  <si>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</si>
  <si>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</si>
  <si>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</si>
  <si>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</si>
  <si>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</si>
  <si>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</si>
  <si>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</si>
  <si>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</si>
  <si>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</si>
  <si>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</si>
  <si>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</si>
  <si>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</si>
  <si>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</si>
  <si>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</si>
  <si>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</si>
  <si>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</si>
  <si>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</si>
  <si>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</si>
  <si>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</si>
  <si>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</si>
  <si>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</si>
  <si>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</si>
  <si>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</si>
  <si>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</si>
  <si>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</si>
  <si>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</si>
  <si>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</si>
  <si>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</si>
  <si>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</si>
  <si>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</si>
  <si>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</si>
  <si>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</si>
  <si>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</si>
  <si>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</si>
  <si>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</si>
  <si>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</si>
  <si>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</si>
  <si>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</si>
  <si>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</si>
  <si>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</si>
  <si>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</si>
  <si>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</si>
  <si>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</si>
  <si>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</si>
  <si>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</si>
  <si>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</si>
  <si>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</si>
  <si>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</si>
  <si>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</si>
  <si>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</si>
  <si>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</si>
  <si>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</si>
  <si>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</si>
  <si>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</si>
  <si>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</si>
  <si>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</si>
  <si>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</si>
  <si>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</si>
  <si>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</si>
  <si>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</si>
  <si>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</si>
  <si>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</si>
  <si>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</si>
  <si>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</si>
  <si>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</si>
  <si>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</si>
  <si>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</si>
  <si>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</si>
  <si>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</si>
  <si>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</si>
  <si>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</si>
  <si>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</si>
  <si>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</si>
  <si>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</si>
  <si>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</si>
  <si>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</si>
  <si>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</si>
  <si>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</si>
  <si>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</si>
  <si>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</si>
  <si>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</si>
  <si>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</si>
  <si>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</si>
  <si>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</si>
  <si>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</si>
  <si>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</si>
  <si>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</si>
  <si>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</si>
  <si>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</si>
  <si>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</si>
  <si>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</si>
  <si>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</si>
  <si>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</si>
  <si>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</si>
  <si>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</si>
  <si>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</si>
  <si>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</si>
  <si>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</si>
  <si>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</si>
  <si>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</si>
  <si>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</si>
  <si>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</si>
  <si>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</si>
  <si>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</si>
  <si>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</si>
  <si>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</si>
  <si>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</si>
  <si>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</si>
  <si>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</si>
  <si>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</si>
  <si>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</si>
  <si>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</si>
  <si>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</si>
  <si>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</si>
  <si>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</si>
  <si>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</si>
  <si>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</si>
  <si>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</si>
  <si>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</si>
  <si>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</si>
  <si>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</si>
  <si>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</si>
  <si>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</si>
  <si>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</si>
  <si>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</si>
  <si>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</si>
  <si>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</si>
  <si>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</si>
  <si>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</si>
  <si>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</si>
  <si>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</si>
  <si>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</si>
  <si>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</si>
  <si>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</si>
  <si>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</si>
  <si>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</si>
  <si>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</si>
  <si>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</si>
  <si>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</si>
  <si>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</si>
  <si>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</si>
  <si>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</si>
  <si>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</si>
  <si>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</si>
  <si>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</si>
  <si>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</si>
  <si>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</si>
  <si>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</si>
  <si>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</si>
  <si>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</si>
  <si>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</si>
  <si>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</si>
  <si>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</si>
  <si>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</si>
  <si>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</si>
  <si>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</si>
  <si>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</si>
  <si>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</si>
  <si>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</si>
  <si>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</si>
  <si>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</si>
  <si>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</si>
  <si>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</si>
  <si>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</si>
  <si>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</si>
  <si>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</si>
  <si>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</si>
  <si>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</si>
  <si>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</si>
  <si>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</si>
  <si>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</si>
  <si>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</si>
  <si>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</si>
  <si>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</si>
  <si>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</si>
  <si>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</si>
  <si>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</si>
  <si>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</si>
  <si>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</si>
  <si>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</si>
  <si>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</si>
  <si>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</si>
  <si>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</si>
  <si>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</si>
  <si>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</si>
  <si>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</si>
  <si>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</si>
  <si>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</si>
  <si>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</si>
  <si>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</si>
  <si>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</si>
  <si>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</si>
  <si>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</si>
  <si>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</si>
  <si>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</si>
  <si>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</si>
  <si>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</si>
  <si>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</si>
  <si>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</si>
  <si>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</si>
  <si>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</si>
  <si>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</si>
  <si>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</si>
  <si>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</si>
  <si>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</si>
  <si>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</si>
  <si>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</si>
  <si>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</si>
  <si>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</si>
  <si>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</si>
  <si>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</si>
  <si>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</si>
  <si>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</si>
  <si>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</si>
  <si>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</si>
  <si>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</si>
  <si>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</si>
  <si>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</si>
  <si>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</si>
  <si>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</si>
  <si>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</si>
  <si>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</si>
  <si>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</si>
  <si>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</si>
  <si>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</si>
  <si>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</si>
  <si>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</si>
  <si>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</si>
  <si>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</si>
  <si>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</si>
  <si>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</si>
  <si>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</si>
  <si>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</si>
  <si>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</si>
  <si>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</si>
  <si>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</si>
  <si>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</si>
  <si>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</si>
  <si>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</si>
  <si>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</si>
  <si>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</si>
  <si>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</si>
  <si>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</si>
  <si>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</si>
  <si>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</si>
  <si>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</si>
  <si>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</si>
  <si>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</si>
  <si>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</si>
  <si>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</si>
  <si>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</si>
  <si>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</si>
  <si>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</si>
  <si>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</si>
  <si>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</si>
  <si>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</si>
  <si>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</si>
  <si>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</si>
  <si>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</si>
  <si>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</si>
  <si>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</si>
  <si>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</si>
  <si>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</si>
  <si>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</si>
  <si>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</si>
  <si>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</si>
  <si>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</si>
  <si>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</si>
  <si>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</si>
  <si>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</si>
  <si>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</si>
  <si>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</si>
  <si>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</si>
  <si>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</si>
  <si>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</si>
  <si>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</si>
  <si>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</si>
  <si>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</si>
  <si>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</si>
  <si>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</si>
  <si>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</si>
  <si>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</si>
  <si>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</si>
  <si>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</si>
  <si>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</si>
  <si>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</si>
  <si>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</si>
  <si>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</si>
  <si>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</si>
  <si>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</si>
  <si>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</si>
  <si>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</si>
  <si>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</si>
  <si>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</si>
  <si>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</si>
  <si>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</si>
  <si>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</si>
  <si>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</si>
  <si>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</si>
  <si>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</si>
  <si>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</si>
  <si>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</si>
  <si>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</si>
  <si>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</si>
  <si>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</si>
  <si>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</si>
  <si>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</si>
  <si>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</si>
  <si>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</si>
  <si>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</si>
  <si>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</si>
  <si>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</si>
  <si>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</si>
  <si>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</si>
  <si>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</si>
  <si>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</si>
  <si>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</si>
  <si>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</si>
  <si>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</si>
  <si>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</si>
  <si>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</si>
  <si>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</si>
  <si>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</si>
  <si>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</si>
  <si>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</si>
  <si>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</si>
  <si>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</si>
  <si>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</si>
  <si>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</si>
  <si>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</si>
  <si>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</si>
  <si>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</si>
  <si>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</si>
  <si>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</si>
  <si>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</si>
  <si>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</si>
  <si>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</si>
  <si>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</si>
  <si>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</si>
  <si>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</si>
  <si>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</si>
  <si>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</si>
  <si>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</si>
  <si>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</si>
  <si>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</si>
  <si>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</si>
  <si>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</si>
  <si>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</si>
  <si>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</si>
  <si>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</si>
  <si>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</si>
  <si>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</si>
  <si>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</si>
  <si>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</si>
  <si>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</si>
  <si>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</si>
  <si>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</si>
  <si>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</si>
  <si>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</si>
  <si>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</si>
  <si>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</si>
  <si>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</si>
  <si>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</si>
  <si>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</si>
  <si>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</si>
  <si>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</si>
  <si>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</si>
  <si>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</si>
  <si>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</si>
  <si>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</si>
  <si>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</si>
  <si>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</si>
  <si>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</si>
  <si>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</si>
  <si>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</si>
  <si>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</si>
  <si>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</si>
  <si>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</si>
  <si>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</si>
  <si>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</si>
  <si>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</si>
  <si>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</si>
  <si>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</si>
  <si>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</si>
  <si>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</si>
  <si>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</si>
  <si>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</si>
  <si>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</si>
  <si>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</si>
  <si>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</si>
  <si>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</si>
  <si>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</si>
  <si>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</si>
  <si>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</si>
  <si>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</si>
  <si>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</si>
  <si>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</si>
  <si>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</si>
  <si>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</si>
  <si>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</si>
  <si>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</si>
  <si>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</si>
  <si>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</si>
  <si>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</si>
  <si>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</si>
  <si>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</si>
  <si>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</si>
  <si>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</si>
  <si>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</si>
  <si>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</si>
  <si>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</si>
  <si>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</si>
  <si>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</si>
  <si>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</si>
  <si>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</si>
  <si>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</si>
  <si>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</si>
  <si>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</si>
  <si>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</si>
  <si>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</si>
  <si>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</si>
  <si>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</si>
  <si>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</si>
  <si>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</si>
  <si>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</si>
  <si>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</si>
  <si>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</si>
  <si>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</si>
  <si>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</si>
  <si>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</si>
  <si>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</si>
  <si>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</si>
  <si>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</si>
  <si>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</si>
  <si>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</si>
  <si>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</si>
  <si>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</si>
  <si>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</si>
  <si>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</si>
  <si>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</si>
  <si>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</si>
  <si>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</si>
  <si>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</si>
  <si>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</si>
  <si>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</si>
  <si>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</si>
  <si>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</si>
  <si>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</si>
  <si>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</si>
  <si>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</si>
  <si>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</si>
  <si>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</si>
  <si>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</si>
  <si>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</si>
  <si>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</si>
  <si>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</si>
  <si>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</si>
  <si>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</si>
  <si>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</si>
  <si>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</si>
  <si>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</si>
  <si>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</si>
  <si>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</si>
  <si>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</si>
  <si>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</si>
  <si>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</si>
  <si>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</si>
  <si>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</si>
  <si>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</si>
  <si>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</si>
  <si>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</si>
  <si>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</si>
  <si>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</si>
  <si>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</si>
  <si>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</si>
  <si>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</si>
  <si>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</si>
  <si>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</si>
  <si>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</si>
  <si>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</si>
  <si>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</si>
  <si>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</si>
  <si>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</si>
  <si>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</si>
  <si>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</si>
  <si>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</si>
  <si>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</si>
  <si>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</si>
  <si>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</si>
  <si>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</si>
  <si>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</si>
  <si>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</si>
  <si>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</si>
  <si>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</si>
  <si>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</si>
  <si>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</si>
  <si>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</si>
  <si>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</si>
  <si>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</si>
  <si>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</si>
  <si>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</si>
  <si>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</si>
  <si>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</si>
  <si>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</si>
  <si>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</si>
  <si>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</si>
  <si>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</si>
  <si>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</si>
  <si>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</si>
  <si>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</si>
  <si>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</si>
  <si>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</si>
  <si>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</si>
  <si>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</si>
  <si>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</si>
  <si>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</si>
  <si>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</si>
  <si>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</si>
  <si>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</si>
  <si>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</si>
  <si>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</si>
  <si>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</si>
  <si>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</si>
  <si>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</si>
  <si>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</si>
  <si>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</si>
  <si>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</si>
  <si>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</si>
  <si>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</si>
  <si>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</si>
  <si>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</si>
  <si>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</si>
  <si>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</si>
  <si>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</si>
  <si>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</si>
  <si>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</si>
  <si>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</si>
  <si>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</si>
  <si>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</si>
  <si>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</si>
  <si>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</si>
  <si>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</si>
  <si>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</si>
  <si>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</si>
  <si>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</si>
  <si>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</si>
  <si>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</si>
  <si>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</si>
  <si>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</si>
  <si>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</si>
  <si>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</si>
  <si>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</si>
  <si>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</si>
  <si>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</si>
  <si>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</si>
  <si>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</si>
  <si>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</si>
  <si>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</si>
  <si>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</si>
  <si>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</si>
  <si>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</si>
  <si>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</si>
  <si>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</si>
  <si>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</si>
  <si>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</si>
  <si>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</si>
  <si>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</si>
  <si>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</si>
  <si>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</si>
  <si>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</si>
  <si>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</si>
  <si>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</si>
  <si>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</si>
  <si>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</si>
  <si>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</si>
  <si>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</si>
  <si>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</si>
  <si>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</si>
  <si>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</si>
  <si>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</si>
  <si>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</si>
  <si>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</si>
  <si>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</si>
  <si>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</si>
  <si>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</si>
  <si>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</si>
  <si>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</si>
  <si>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</si>
  <si>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</si>
  <si>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</si>
  <si>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</si>
  <si>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</si>
  <si>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</si>
  <si>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</si>
  <si>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</si>
  <si>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</si>
  <si>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</si>
  <si>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</si>
  <si>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</si>
  <si>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</si>
  <si>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</si>
  <si>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</si>
  <si>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</si>
  <si>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</si>
  <si>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</si>
  <si>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</si>
  <si>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</si>
  <si>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</si>
  <si>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</si>
  <si>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</si>
  <si>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</si>
  <si>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</si>
  <si>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</si>
  <si>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</si>
  <si>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</si>
  <si>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</si>
  <si>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</si>
  <si>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</si>
  <si>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</si>
  <si>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</si>
  <si>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</si>
  <si>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</si>
  <si>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</si>
  <si>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</si>
  <si>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</si>
  <si>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</si>
  <si>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</si>
  <si>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</si>
  <si>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</si>
  <si>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</si>
  <si>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</si>
  <si>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</si>
  <si>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</si>
  <si>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</si>
  <si>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</si>
  <si>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</si>
  <si>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</si>
  <si>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</si>
  <si>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</si>
  <si>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</si>
  <si>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</si>
  <si>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</si>
  <si>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</si>
  <si>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</si>
  <si>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</si>
  <si>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</si>
  <si>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</si>
  <si>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</si>
  <si>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</si>
  <si>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</si>
  <si>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</si>
  <si>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</si>
  <si>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</si>
  <si>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</si>
  <si>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</si>
  <si>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</si>
  <si>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</si>
  <si>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</si>
  <si>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</si>
  <si>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</si>
  <si>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</si>
  <si>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</si>
  <si>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</si>
  <si>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</si>
  <si>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</si>
  <si>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</si>
  <si>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</si>
  <si>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</si>
  <si>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</si>
  <si>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</si>
  <si>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</si>
  <si>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</si>
  <si>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</si>
  <si>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</si>
  <si>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</si>
  <si>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</si>
  <si>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</si>
  <si>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</si>
  <si>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</si>
  <si>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</si>
  <si>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</si>
  <si>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</si>
  <si>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</si>
  <si>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</si>
  <si>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</si>
  <si>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</si>
  <si>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</si>
  <si>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</si>
  <si>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</si>
  <si>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</si>
  <si>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</si>
  <si>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</si>
  <si>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</si>
  <si>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</si>
  <si>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</si>
  <si>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</si>
  <si>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</si>
  <si>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</si>
  <si>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</si>
  <si>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</si>
  <si>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</si>
  <si>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</si>
  <si>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</si>
  <si>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</si>
  <si>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</si>
  <si>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</si>
  <si>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</si>
  <si>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</si>
  <si>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</si>
  <si>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</si>
  <si>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</si>
  <si>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</si>
  <si>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</si>
  <si>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</si>
  <si>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</si>
  <si>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</si>
  <si>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</si>
  <si>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</si>
  <si>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</si>
  <si>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</si>
  <si>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</si>
  <si>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</si>
  <si>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</si>
  <si>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</si>
  <si>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</si>
  <si>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</si>
  <si>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</si>
  <si>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</si>
  <si>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</si>
  <si>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</si>
  <si>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</si>
  <si>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</si>
  <si>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</si>
  <si>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</si>
  <si>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</si>
  <si>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</si>
  <si>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</si>
  <si>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</si>
  <si>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</si>
  <si>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</si>
  <si>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</si>
  <si>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</si>
  <si>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</si>
  <si>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</si>
  <si>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</si>
  <si>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</si>
  <si>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</si>
  <si>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</si>
  <si>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</si>
  <si>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</si>
  <si>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</si>
  <si>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</si>
  <si>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</si>
  <si>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</si>
  <si>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</si>
  <si>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</si>
  <si>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</si>
  <si>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</si>
  <si>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</si>
  <si>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</si>
  <si>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</si>
  <si>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</si>
  <si>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</si>
  <si>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</si>
  <si>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</si>
  <si>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</si>
  <si>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</si>
  <si>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</si>
  <si>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</si>
  <si>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</si>
  <si>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</si>
  <si>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</si>
  <si>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</si>
  <si>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</si>
  <si>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</si>
  <si>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</si>
  <si>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</si>
  <si>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</si>
  <si>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</si>
  <si>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</si>
  <si>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</si>
  <si>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</si>
  <si>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</si>
  <si>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</si>
  <si>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</si>
  <si>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</si>
  <si>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</si>
  <si>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</si>
  <si>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</si>
  <si>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</si>
  <si>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</si>
  <si>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</si>
  <si>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</si>
  <si>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</si>
  <si>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</si>
  <si>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</si>
  <si>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</si>
  <si>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</si>
  <si>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</si>
  <si>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</si>
  <si>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</si>
  <si>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</si>
  <si>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</si>
  <si>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</si>
  <si>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</si>
  <si>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</si>
  <si>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</si>
  <si>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</si>
  <si>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</si>
  <si>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</si>
  <si>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</si>
  <si>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</si>
  <si>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</si>
  <si>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</si>
  <si>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</si>
  <si>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</si>
  <si>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</si>
  <si>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</si>
  <si>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</si>
  <si>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</si>
  <si>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</si>
  <si>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</si>
  <si>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</si>
  <si>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</si>
  <si>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</si>
  <si>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</si>
  <si>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</si>
  <si>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</si>
  <si>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</si>
  <si>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</si>
  <si>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</si>
  <si>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</si>
  <si>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</si>
  <si>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</si>
  <si>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</si>
  <si>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</si>
  <si>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</si>
  <si>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</si>
  <si>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</si>
  <si>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</si>
  <si>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</si>
  <si>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</si>
  <si>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</si>
  <si>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</si>
  <si>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</si>
  <si>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</si>
  <si>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</si>
  <si>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</si>
  <si>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</si>
  <si>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</si>
  <si>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</si>
  <si>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</si>
  <si>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</si>
  <si>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</si>
  <si>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</si>
  <si>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</si>
  <si>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</si>
  <si>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</si>
  <si>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</si>
  <si>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</si>
  <si>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</si>
  <si>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</si>
  <si>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</si>
  <si>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</si>
  <si>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</si>
  <si>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</si>
  <si>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</si>
  <si>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</si>
  <si>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</si>
  <si>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</si>
  <si>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</si>
  <si>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</si>
  <si>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</si>
  <si>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</si>
  <si>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</si>
  <si>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</si>
  <si>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</si>
  <si>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</si>
  <si>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</si>
  <si>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</si>
  <si>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</si>
  <si>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</si>
  <si>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</si>
  <si>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</si>
  <si>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</si>
  <si>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</si>
  <si>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</si>
  <si>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</si>
  <si>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</si>
  <si>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</si>
  <si>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</si>
  <si>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</si>
  <si>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</si>
  <si>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</si>
  <si>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</si>
  <si>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</si>
  <si>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</si>
  <si>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</si>
  <si>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</si>
  <si>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</si>
  <si>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</si>
  <si>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</si>
  <si>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</si>
  <si>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</si>
  <si>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</si>
  <si>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</si>
  <si>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</si>
  <si>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</si>
  <si>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</si>
  <si>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</si>
  <si>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</si>
  <si>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</si>
  <si>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</si>
  <si>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</si>
  <si>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</si>
  <si>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</si>
  <si>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</si>
  <si>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</si>
  <si>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</si>
  <si>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</si>
  <si>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</si>
  <si>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</si>
  <si>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</si>
  <si>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</si>
  <si>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</si>
  <si>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</si>
  <si>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</si>
  <si>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</si>
  <si>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</si>
  <si>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</si>
  <si>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</si>
  <si>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</si>
  <si>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</si>
  <si>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</si>
  <si>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</si>
  <si>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</si>
  <si>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</si>
  <si>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</si>
  <si>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</si>
  <si>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</si>
  <si>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</si>
  <si>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</si>
  <si>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</si>
  <si>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</si>
  <si>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</si>
  <si>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</si>
  <si>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</si>
  <si>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</si>
  <si>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</si>
  <si>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</si>
  <si>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</si>
  <si>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</si>
  <si>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</si>
  <si>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</si>
  <si>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</si>
  <si>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</si>
  <si>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</si>
  <si>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</si>
  <si>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</si>
  <si>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</si>
  <si>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</si>
  <si>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</si>
  <si>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</si>
  <si>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</si>
  <si>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</si>
  <si>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</si>
  <si>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</si>
  <si>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</si>
  <si>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</si>
  <si>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</si>
  <si>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</si>
  <si>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</si>
  <si>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</si>
  <si>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</si>
  <si>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</si>
  <si>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</si>
  <si>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</si>
  <si>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</si>
  <si>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</si>
  <si>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</si>
  <si>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</si>
  <si>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</si>
  <si>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</si>
  <si>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</si>
  <si>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</si>
  <si>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</si>
  <si>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</si>
  <si>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</si>
  <si>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</si>
  <si>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</si>
  <si>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</si>
  <si>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</si>
  <si>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</si>
  <si>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</si>
  <si>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</si>
  <si>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</si>
  <si>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</si>
  <si>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</si>
  <si>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</si>
  <si>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</si>
  <si>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</si>
  <si>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</si>
  <si>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</si>
  <si>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</si>
  <si>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</si>
  <si>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</si>
  <si>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</si>
  <si>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</si>
  <si>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</si>
  <si>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</si>
  <si>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</si>
  <si>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</si>
  <si>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</si>
  <si>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</si>
  <si>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</si>
  <si>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</si>
  <si>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</si>
  <si>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</si>
  <si>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</si>
  <si>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</si>
  <si>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</si>
  <si>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</si>
  <si>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</si>
  <si>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</si>
  <si>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</si>
  <si>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</si>
  <si>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</si>
  <si>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</si>
  <si>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</si>
  <si>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</si>
  <si>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</si>
  <si>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</si>
  <si>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</si>
  <si>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</si>
  <si>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</si>
  <si>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</si>
  <si>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</si>
  <si>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</si>
  <si>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</si>
  <si>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</si>
  <si>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</si>
  <si>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</si>
  <si>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</si>
  <si>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</si>
  <si>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</si>
  <si>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</si>
  <si>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</si>
  <si>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</si>
  <si>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</si>
  <si>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</si>
  <si>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</si>
  <si>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</si>
  <si>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</si>
  <si>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</si>
  <si>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</si>
  <si>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</si>
  <si>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</si>
  <si>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</si>
  <si>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</si>
  <si>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</si>
  <si>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</si>
  <si>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</si>
  <si>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</si>
  <si>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</si>
  <si>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</si>
  <si>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</si>
  <si>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</si>
  <si>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</si>
  <si>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</si>
  <si>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</si>
  <si>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</si>
  <si>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</si>
  <si>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</si>
  <si>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</si>
  <si>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</si>
  <si>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</si>
  <si>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</si>
  <si>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</si>
  <si>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</si>
  <si>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</si>
  <si>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</si>
  <si>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</si>
  <si>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</si>
  <si>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</si>
  <si>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</si>
  <si>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</si>
  <si>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</si>
  <si>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</si>
  <si>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</si>
  <si>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</si>
  <si>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</si>
  <si>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</si>
  <si>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</si>
  <si>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</si>
  <si>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</si>
  <si>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</si>
  <si>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</si>
  <si>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</si>
  <si>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</si>
  <si>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</si>
  <si>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</si>
  <si>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</si>
  <si>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</si>
  <si>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</si>
  <si>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</si>
  <si>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</si>
  <si>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</si>
  <si>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</si>
  <si>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</si>
  <si>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</si>
  <si>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</si>
  <si>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</si>
  <si>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</si>
  <si>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</si>
  <si>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</si>
  <si>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</si>
  <si>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</si>
  <si>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</si>
  <si>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</si>
  <si>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</si>
  <si>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</si>
  <si>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</si>
  <si>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</si>
  <si>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</si>
  <si>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</si>
  <si>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</si>
  <si>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</si>
  <si>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</si>
  <si>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</si>
  <si>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</si>
  <si>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</si>
  <si>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</si>
  <si>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</si>
  <si>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</si>
  <si>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</si>
  <si>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</si>
  <si>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</si>
  <si>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</si>
  <si>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</si>
  <si>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</si>
  <si>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</si>
  <si>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</si>
  <si>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</si>
  <si>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</si>
  <si>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</si>
  <si>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</si>
  <si>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</si>
  <si>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</si>
  <si>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</si>
  <si>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</si>
  <si>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</si>
  <si>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</si>
  <si>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</si>
  <si>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</si>
  <si>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</si>
  <si>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</si>
  <si>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</si>
  <si>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</si>
  <si>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</si>
  <si>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</si>
  <si>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</si>
  <si>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</si>
  <si>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</si>
  <si>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</si>
  <si>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</si>
  <si>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</si>
  <si>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</si>
  <si>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</si>
  <si>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</si>
  <si>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</si>
  <si>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</si>
  <si>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</si>
  <si>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</si>
  <si>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</si>
  <si>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</si>
  <si>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</si>
  <si>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</si>
  <si>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</si>
  <si>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</si>
  <si>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</si>
  <si>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</si>
  <si>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</si>
  <si>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</si>
  <si>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</si>
  <si>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</si>
  <si>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</si>
  <si>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</si>
  <si>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</si>
  <si>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</si>
  <si>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</si>
  <si>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</si>
  <si>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</si>
  <si>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</si>
  <si>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</si>
  <si>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</si>
  <si>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</si>
  <si>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</si>
  <si>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</si>
  <si>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</si>
  <si>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</si>
  <si>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</si>
  <si>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</si>
  <si>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</si>
  <si>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</si>
  <si>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</si>
  <si>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</si>
  <si>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</si>
  <si>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</si>
  <si>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</si>
  <si>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</si>
  <si>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</si>
  <si>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</si>
  <si>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</si>
  <si>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</si>
  <si>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</si>
  <si>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</si>
  <si>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</si>
  <si>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</si>
  <si>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</si>
  <si>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</si>
  <si>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</si>
  <si>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</si>
  <si>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</si>
  <si>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</si>
  <si>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</si>
  <si>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</si>
  <si>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</si>
  <si>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</si>
  <si>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</si>
  <si>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</si>
  <si>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</si>
  <si>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</si>
  <si>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</si>
  <si>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</si>
  <si>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</si>
  <si>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</si>
  <si>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</si>
  <si>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</si>
  <si>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</si>
  <si>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</si>
  <si>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</si>
  <si>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</si>
  <si>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</si>
  <si>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</si>
  <si>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</si>
  <si>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</si>
  <si>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</si>
  <si>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</si>
  <si>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</si>
  <si>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</si>
  <si>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</si>
  <si>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</si>
  <si>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</si>
  <si>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</si>
  <si>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</si>
  <si>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</si>
  <si>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</si>
  <si>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</si>
  <si>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</si>
  <si>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</si>
  <si>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</si>
  <si>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</si>
  <si>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</si>
  <si>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</si>
  <si>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</si>
  <si>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</si>
  <si>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</si>
  <si>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</si>
  <si>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</si>
  <si>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</si>
  <si>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</si>
  <si>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</si>
  <si>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</si>
  <si>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</si>
  <si>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</si>
  <si>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</si>
  <si>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</si>
  <si>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</si>
  <si>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</si>
  <si>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</si>
  <si>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</si>
  <si>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</si>
  <si>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</si>
  <si>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</si>
  <si>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</si>
  <si>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</si>
  <si>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</si>
  <si>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</si>
  <si>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</si>
  <si>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</si>
  <si>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</si>
  <si>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</si>
  <si>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</si>
  <si>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</si>
  <si>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</si>
  <si>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</si>
  <si>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</si>
  <si>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</si>
  <si>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</si>
  <si>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</si>
  <si>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</si>
  <si>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</si>
  <si>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</si>
  <si>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</si>
  <si>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</si>
  <si>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</si>
  <si>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</si>
  <si>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</si>
  <si>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</si>
  <si>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</si>
  <si>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</si>
  <si>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</si>
  <si>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</si>
  <si>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</si>
  <si>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</si>
  <si>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</si>
  <si>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</si>
  <si>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</si>
  <si>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</si>
  <si>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</si>
  <si>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</si>
  <si>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</si>
  <si>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</si>
  <si>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</si>
  <si>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</si>
  <si>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</si>
  <si>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</si>
  <si>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</si>
  <si>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</si>
  <si>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</si>
  <si>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</si>
  <si>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</si>
  <si>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</si>
  <si>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</si>
  <si>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</si>
  <si>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</si>
  <si>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</si>
  <si>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</si>
  <si>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</si>
  <si>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</si>
  <si>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</si>
  <si>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</si>
  <si>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</si>
  <si>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</si>
  <si>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</si>
  <si>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</si>
  <si>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</si>
  <si>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</si>
  <si>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</si>
  <si>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</si>
  <si>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</si>
  <si>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</si>
  <si>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</si>
  <si>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</si>
  <si>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</si>
  <si>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</si>
  <si>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</si>
  <si>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</si>
  <si>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</si>
  <si>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</si>
  <si>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</si>
  <si>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</si>
  <si>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</si>
  <si>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</si>
  <si>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</si>
  <si>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</si>
  <si>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</si>
  <si>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</si>
  <si>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</si>
  <si>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</si>
  <si>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</si>
  <si>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</si>
  <si>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</si>
  <si>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</si>
  <si>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</si>
  <si>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</si>
  <si>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</si>
  <si>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</si>
  <si>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</si>
  <si>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</si>
  <si>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</si>
  <si>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</si>
  <si>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</si>
  <si>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</si>
  <si>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</si>
  <si>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</si>
  <si>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</si>
  <si>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</si>
  <si>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</si>
  <si>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</si>
  <si>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</si>
  <si>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</si>
  <si>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</si>
  <si>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</si>
  <si>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</si>
  <si>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</si>
  <si>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</si>
  <si>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</si>
  <si>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</si>
  <si>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</si>
  <si>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</si>
  <si>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</si>
  <si>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</si>
  <si>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</si>
  <si>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</si>
  <si>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</si>
  <si>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</si>
  <si>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</si>
  <si>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</si>
  <si>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</si>
  <si>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</si>
  <si>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</si>
  <si>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</si>
  <si>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</si>
  <si>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</si>
  <si>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</si>
  <si>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</si>
  <si>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</si>
  <si>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</si>
  <si>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</si>
  <si>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</si>
  <si>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</si>
  <si>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</si>
  <si>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</si>
  <si>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</si>
  <si>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</si>
  <si>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</si>
  <si>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</si>
  <si>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</si>
  <si>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</si>
  <si>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</si>
  <si>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</si>
  <si>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</si>
  <si>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</si>
  <si>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</si>
  <si>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</si>
  <si>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</si>
  <si>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</si>
  <si>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</si>
  <si>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</si>
  <si>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</si>
  <si>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</si>
  <si>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</si>
  <si>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</si>
  <si>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</si>
  <si>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</si>
  <si>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</si>
  <si>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</si>
  <si>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</si>
  <si>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</si>
  <si>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</si>
  <si>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</si>
  <si>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</si>
  <si>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</si>
  <si>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</si>
  <si>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</si>
  <si>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</si>
  <si>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</si>
  <si>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</si>
  <si>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</si>
  <si>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</si>
  <si>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</si>
  <si>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</si>
  <si>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</si>
  <si>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</si>
  <si>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</si>
  <si>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</si>
  <si>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</si>
  <si>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</si>
  <si>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</si>
  <si>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</si>
  <si>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</si>
  <si>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</si>
  <si>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</si>
  <si>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</si>
  <si>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</si>
  <si>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</si>
  <si>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</si>
  <si>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</si>
  <si>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</si>
  <si>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</si>
  <si>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</si>
  <si>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</si>
  <si>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</si>
  <si>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</si>
  <si>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</si>
  <si>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</si>
  <si>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</si>
  <si>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</si>
  <si>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</si>
  <si>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</si>
  <si>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</si>
  <si>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</si>
  <si>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</si>
  <si>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</si>
  <si>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</si>
  <si>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</si>
  <si>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</si>
  <si>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</si>
  <si>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</si>
  <si>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</si>
  <si>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</si>
  <si>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</si>
  <si>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</si>
  <si>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</si>
  <si>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</si>
  <si>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</si>
  <si>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</si>
  <si>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</si>
  <si>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</si>
  <si>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</si>
  <si>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</si>
  <si>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</si>
  <si>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</si>
  <si>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</si>
  <si>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</si>
  <si>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</si>
  <si>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</si>
  <si>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</si>
  <si>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</si>
  <si>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</si>
  <si>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</si>
  <si>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</si>
  <si>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</si>
  <si>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</si>
  <si>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</si>
  <si>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</si>
  <si>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</si>
  <si>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</si>
  <si>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</si>
  <si>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</si>
  <si>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</si>
  <si>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</si>
  <si>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</si>
  <si>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</si>
  <si>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</si>
  <si>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</si>
  <si>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</si>
  <si>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</si>
  <si>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</si>
  <si>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</si>
  <si>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</si>
  <si>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</si>
  <si>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</si>
  <si>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</si>
  <si>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</si>
  <si>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</si>
  <si>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</si>
  <si>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</si>
  <si>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</si>
  <si>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</si>
  <si>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</si>
  <si>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</si>
  <si>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</si>
  <si>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</si>
  <si>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</si>
  <si>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</si>
  <si>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</si>
  <si>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</si>
  <si>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</si>
  <si>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</si>
  <si>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</si>
  <si>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</si>
  <si>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</si>
  <si>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</si>
  <si>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</si>
  <si>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</si>
  <si>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</si>
  <si>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</si>
  <si>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</si>
  <si>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</si>
  <si>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</si>
  <si>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</si>
  <si>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</si>
  <si>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</si>
  <si>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</si>
  <si>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</si>
  <si>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</si>
  <si>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</si>
  <si>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</si>
  <si>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</si>
  <si>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</si>
  <si>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</si>
  <si>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</si>
  <si>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</si>
  <si>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</si>
  <si>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</si>
  <si>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</si>
  <si>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</si>
  <si>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</si>
  <si>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</si>
  <si>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</si>
  <si>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</si>
  <si>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</si>
  <si>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</si>
  <si>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</si>
  <si>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</si>
  <si>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</si>
  <si>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</si>
  <si>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</si>
  <si>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</si>
  <si>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</si>
  <si>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</si>
  <si>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</si>
  <si>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</si>
  <si>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</si>
  <si>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</si>
  <si>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</si>
  <si>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</si>
  <si>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</si>
  <si>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</si>
  <si>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</si>
  <si>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</si>
  <si>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</si>
  <si>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</si>
  <si>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</si>
  <si>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</si>
  <si>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</si>
  <si>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</si>
  <si>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</si>
  <si>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</si>
  <si>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</si>
  <si>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</si>
  <si>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</si>
  <si>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</si>
  <si>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</si>
  <si>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</si>
  <si>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</si>
  <si>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</si>
  <si>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</si>
  <si>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</si>
  <si>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</si>
  <si>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</si>
  <si>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</si>
  <si>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</si>
  <si>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</si>
  <si>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</si>
  <si>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</si>
  <si>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</si>
  <si>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</si>
  <si>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</si>
  <si>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</si>
  <si>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</si>
  <si>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</si>
  <si>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</si>
  <si>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</si>
  <si>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</si>
  <si>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</si>
  <si>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</si>
  <si>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</si>
  <si>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</si>
  <si>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</si>
  <si>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</si>
  <si>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</si>
  <si>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</si>
  <si>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</si>
  <si>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</si>
  <si>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</si>
  <si>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</si>
  <si>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</si>
  <si>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</si>
  <si>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</si>
  <si>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</si>
  <si>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</si>
  <si>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</si>
  <si>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</si>
  <si>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</si>
  <si>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</si>
  <si>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</si>
  <si>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</si>
  <si>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</si>
  <si>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</si>
  <si>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</si>
  <si>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</si>
  <si>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</si>
  <si>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</si>
  <si>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</si>
  <si>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</si>
  <si>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</si>
  <si>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</si>
  <si>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</si>
  <si>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</si>
  <si>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</si>
  <si>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</si>
  <si>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</si>
  <si>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</si>
  <si>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</si>
  <si>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</si>
  <si>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</si>
  <si>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</si>
  <si>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</si>
  <si>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</si>
  <si>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</si>
  <si>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</si>
  <si>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</si>
  <si>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</si>
  <si>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</si>
  <si>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</si>
  <si>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</si>
  <si>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</si>
  <si>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</si>
  <si>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</si>
  <si>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</si>
  <si>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</si>
  <si>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</si>
  <si>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</si>
  <si>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</si>
  <si>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</si>
  <si>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</si>
  <si>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</si>
  <si>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</si>
  <si>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</si>
  <si>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</si>
  <si>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</si>
  <si>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</si>
  <si>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</si>
  <si>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</si>
  <si>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</si>
  <si>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</si>
  <si>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</si>
  <si>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</si>
  <si>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</si>
  <si>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</si>
  <si>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</si>
  <si>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</si>
  <si>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</si>
  <si>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</si>
  <si>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</si>
  <si>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</si>
  <si>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</si>
  <si>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</si>
  <si>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</si>
  <si>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</si>
  <si>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</si>
  <si>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</si>
  <si>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</si>
  <si>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</si>
  <si>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</si>
  <si>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</si>
  <si>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</si>
  <si>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</si>
  <si>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</si>
  <si>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</si>
  <si>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</si>
  <si>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</si>
  <si>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</si>
  <si>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</si>
  <si>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</si>
  <si>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</si>
  <si>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</si>
  <si>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</si>
  <si>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</si>
  <si>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</si>
  <si>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</si>
  <si>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</si>
  <si>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</si>
  <si>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</si>
  <si>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</si>
  <si>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</si>
  <si>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</si>
  <si>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</si>
  <si>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</si>
  <si>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</si>
  <si>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</si>
  <si>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</si>
  <si>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</si>
  <si>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</si>
  <si>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</si>
  <si>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</si>
  <si>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</si>
  <si>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</si>
  <si>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</si>
  <si>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</si>
  <si>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</si>
  <si>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</si>
  <si>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</si>
  <si>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</si>
  <si>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</si>
  <si>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</si>
  <si>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</si>
  <si>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</si>
  <si>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</si>
  <si>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</si>
  <si>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</si>
  <si>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</si>
  <si>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</si>
  <si>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</si>
  <si>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</si>
  <si>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</si>
  <si>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</si>
  <si>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</si>
  <si>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</si>
  <si>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</si>
  <si>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</si>
  <si>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</si>
  <si>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</si>
  <si>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</si>
  <si>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</si>
  <si>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</si>
  <si>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</si>
  <si>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</si>
  <si>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</si>
  <si>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</si>
  <si>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</si>
  <si>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</si>
  <si>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</si>
  <si>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</si>
  <si>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</si>
  <si>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</si>
  <si>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</si>
  <si>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</si>
  <si>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</si>
  <si>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</si>
  <si>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</si>
  <si>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</si>
  <si>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</si>
  <si>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</si>
  <si>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</si>
  <si>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</si>
  <si>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</si>
  <si>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</si>
  <si>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</si>
  <si>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</si>
  <si>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</si>
  <si>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</si>
  <si>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</si>
  <si>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</si>
  <si>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</si>
  <si>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</si>
  <si>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</si>
  <si>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</si>
  <si>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</si>
  <si>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</si>
  <si>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</si>
  <si>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</si>
  <si>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</si>
  <si>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</si>
  <si>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</si>
  <si>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</si>
  <si>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</si>
  <si>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</si>
  <si>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</si>
  <si>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</si>
  <si>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</si>
  <si>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</si>
  <si>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</si>
  <si>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</si>
  <si>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</si>
  <si>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</si>
  <si>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</si>
  <si>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</si>
  <si>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</si>
  <si>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</si>
  <si>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</si>
  <si>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</si>
  <si>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</si>
  <si>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</si>
  <si>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</si>
  <si>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</si>
  <si>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</si>
  <si>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</si>
  <si>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</si>
  <si>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</si>
  <si>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</si>
  <si>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</si>
  <si>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</si>
  <si>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</si>
  <si>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</si>
  <si>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</si>
  <si>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</si>
  <si>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</si>
  <si>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</si>
  <si>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</si>
  <si>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</si>
  <si>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</si>
  <si>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</si>
  <si>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</si>
  <si>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</si>
  <si>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</si>
  <si>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</si>
  <si>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</si>
  <si>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</si>
  <si>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</si>
  <si>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</si>
  <si>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</si>
  <si>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</si>
  <si>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</si>
  <si>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</si>
  <si>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</si>
  <si>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</si>
  <si>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</si>
  <si>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</si>
  <si>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</si>
  <si>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</si>
  <si>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</si>
  <si>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</si>
  <si>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</si>
  <si>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</si>
  <si>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</si>
  <si>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</si>
  <si>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</si>
  <si>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</si>
  <si>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</si>
  <si>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</si>
  <si>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</si>
  <si>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</si>
  <si>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</si>
  <si>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</si>
  <si>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</si>
  <si>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</si>
  <si>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</si>
  <si>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</si>
  <si>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</si>
  <si>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</si>
  <si>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</si>
  <si>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</si>
  <si>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</si>
  <si>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</si>
  <si>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</si>
  <si>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</si>
  <si>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</si>
  <si>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</si>
  <si>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</si>
  <si>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</si>
  <si>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</si>
  <si>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</si>
  <si>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</si>
  <si>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</si>
  <si>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</si>
  <si>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</si>
  <si>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</si>
  <si>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</si>
  <si>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</si>
  <si>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</si>
  <si>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</si>
  <si>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</si>
  <si>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</si>
  <si>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</si>
  <si>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</si>
  <si>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</si>
  <si>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</si>
  <si>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</si>
  <si>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</si>
  <si>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</si>
  <si>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</si>
  <si>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</si>
  <si>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</si>
  <si>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</si>
  <si>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</si>
  <si>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</si>
  <si>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</si>
  <si>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</si>
  <si>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</si>
  <si>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</si>
  <si>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</si>
  <si>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</si>
  <si>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</si>
  <si>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</si>
  <si>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</si>
  <si>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</si>
  <si>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</si>
  <si>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</si>
  <si>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</si>
  <si>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</si>
  <si>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</si>
  <si>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</si>
  <si>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</si>
  <si>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</si>
  <si>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</si>
  <si>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</si>
  <si>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</si>
  <si>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</si>
  <si>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</si>
  <si>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</si>
  <si>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</si>
  <si>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</si>
  <si>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</si>
  <si>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</si>
  <si>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</si>
  <si>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</si>
  <si>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</si>
  <si>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</si>
  <si>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</si>
  <si>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</si>
  <si>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</si>
  <si>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</si>
  <si>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</si>
  <si>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</si>
  <si>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</si>
  <si>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</si>
  <si>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</si>
  <si>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</si>
  <si>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</si>
  <si>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</si>
  <si>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</si>
  <si>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</si>
  <si>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</si>
  <si>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</si>
  <si>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</si>
  <si>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</si>
  <si>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</si>
  <si>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</si>
  <si>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</si>
  <si>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</si>
  <si>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</si>
  <si>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</si>
  <si>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</si>
  <si>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</si>
  <si>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</si>
  <si>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</si>
  <si>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</si>
  <si>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</si>
  <si>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</si>
  <si>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</si>
  <si>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</si>
  <si>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</si>
  <si>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</si>
  <si>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</si>
  <si>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</si>
  <si>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</si>
  <si>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</si>
  <si>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</si>
  <si>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</si>
  <si>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</si>
  <si>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</si>
  <si>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</si>
  <si>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</si>
  <si>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</si>
  <si>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</si>
  <si>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</si>
  <si>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</si>
  <si>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</si>
  <si>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</si>
  <si>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</si>
  <si>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</si>
  <si>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</si>
  <si>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</si>
  <si>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</si>
  <si>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</si>
  <si>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</si>
  <si>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</si>
  <si>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</si>
  <si>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</si>
  <si>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</si>
  <si>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</si>
  <si>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</si>
  <si>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</si>
  <si>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</si>
  <si>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</si>
  <si>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</si>
  <si>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</si>
  <si>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</si>
  <si>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</si>
  <si>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</si>
  <si>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</si>
  <si>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</si>
  <si>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</si>
  <si>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</si>
  <si>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</si>
  <si>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</si>
  <si>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</si>
  <si>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</si>
  <si>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</si>
  <si>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</si>
  <si>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</si>
  <si>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</si>
  <si>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</si>
  <si>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</si>
  <si>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</si>
  <si>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</si>
  <si>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</si>
  <si>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</si>
  <si>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</si>
  <si>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</si>
  <si>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</si>
  <si>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</si>
  <si>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</si>
  <si>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</si>
  <si>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</si>
  <si>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</si>
  <si>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</si>
  <si>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</si>
  <si>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</si>
  <si>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</si>
  <si>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</si>
  <si>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</si>
  <si>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</si>
  <si>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</si>
  <si>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</si>
  <si>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</si>
  <si>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</si>
  <si>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</si>
  <si>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</si>
  <si>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</si>
  <si>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</si>
  <si>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</si>
  <si>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</si>
  <si>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</si>
  <si>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</si>
  <si>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</si>
  <si>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</si>
  <si>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</si>
  <si>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</si>
  <si>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</si>
  <si>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</si>
  <si>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</si>
  <si>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</si>
  <si>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</si>
  <si>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</si>
  <si>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</si>
  <si>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</si>
  <si>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</si>
  <si>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</si>
  <si>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</si>
  <si>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</si>
  <si>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</si>
  <si>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</si>
  <si>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</si>
  <si>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</si>
  <si>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</si>
  <si>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</si>
  <si>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</si>
  <si>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</si>
  <si>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</si>
  <si>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</si>
  <si>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</si>
  <si>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</si>
  <si>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</si>
  <si>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</si>
  <si>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</si>
  <si>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</si>
  <si>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</si>
  <si>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</si>
  <si>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</si>
  <si>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</si>
  <si>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</si>
  <si>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</si>
  <si>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</si>
  <si>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</si>
  <si>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</si>
  <si>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</si>
  <si>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</si>
  <si>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</si>
  <si>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</si>
  <si>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</si>
  <si>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</si>
  <si>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</si>
  <si>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</si>
  <si>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</si>
  <si>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</si>
  <si>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</si>
  <si>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</si>
  <si>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</si>
  <si>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</si>
  <si>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</si>
  <si>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</si>
  <si>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</si>
  <si>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</si>
  <si>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</si>
  <si>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</si>
  <si>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</si>
  <si>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</si>
  <si>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</si>
  <si>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</si>
  <si>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</si>
  <si>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</si>
  <si>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</si>
  <si>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</si>
  <si>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</si>
  <si>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</si>
  <si>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</si>
  <si>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</si>
  <si>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</si>
  <si>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</si>
  <si>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</si>
  <si>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</si>
  <si>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</si>
  <si>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</si>
  <si>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</si>
  <si>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</si>
  <si>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</si>
  <si>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</si>
  <si>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</si>
  <si>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</si>
  <si>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</si>
  <si>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</si>
  <si>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</si>
  <si>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</si>
  <si>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</si>
  <si>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</si>
  <si>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</si>
  <si>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</si>
  <si>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</si>
  <si>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</si>
  <si>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</si>
  <si>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</si>
  <si>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</si>
  <si>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</si>
  <si>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</si>
  <si>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</si>
  <si>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</si>
  <si>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</si>
  <si>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</si>
  <si>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</si>
  <si>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</si>
  <si>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</si>
  <si>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</si>
  <si>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</si>
  <si>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</si>
  <si>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</si>
  <si>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</si>
  <si>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</si>
  <si>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</si>
  <si>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</si>
  <si>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</si>
  <si>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</si>
  <si>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</si>
  <si>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</si>
  <si>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</si>
  <si>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</si>
  <si>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</si>
  <si>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</si>
  <si>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</si>
  <si>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</si>
  <si>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</si>
  <si>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</si>
  <si>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</si>
  <si>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</si>
  <si>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</si>
  <si>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</si>
  <si>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</si>
  <si>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</si>
  <si>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</si>
  <si>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</si>
  <si>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</si>
  <si>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</si>
  <si>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</si>
  <si>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</si>
  <si>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</si>
  <si>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</si>
  <si>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</si>
  <si>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</si>
  <si>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</si>
  <si>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</si>
  <si>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</si>
  <si>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</si>
  <si>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</si>
  <si>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</si>
  <si>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</si>
  <si>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</si>
  <si>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</si>
  <si>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</si>
  <si>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</si>
  <si>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</si>
  <si>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</si>
  <si>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</si>
  <si>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</si>
  <si>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</si>
  <si>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</si>
  <si>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</si>
  <si>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</si>
  <si>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</si>
  <si>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</si>
  <si>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</si>
  <si>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</si>
  <si>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</si>
  <si>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</si>
  <si>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</si>
  <si>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</si>
  <si>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</si>
  <si>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</si>
  <si>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</si>
  <si>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</si>
  <si>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</si>
  <si>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</si>
  <si>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</si>
  <si>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</si>
  <si>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</si>
  <si>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</si>
  <si>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</si>
  <si>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</si>
  <si>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</si>
  <si>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</si>
  <si>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</si>
  <si>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</si>
  <si>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</si>
  <si>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</si>
  <si>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</si>
  <si>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</si>
  <si>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</si>
  <si>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</si>
  <si>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</si>
  <si>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</si>
  <si>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</si>
  <si>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</si>
  <si>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</si>
  <si>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</si>
  <si>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</si>
  <si>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</si>
  <si>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</si>
  <si>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</si>
  <si>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</si>
  <si>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</si>
  <si>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</si>
  <si>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</si>
  <si>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</si>
  <si>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</si>
  <si>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</si>
  <si>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</si>
  <si>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</si>
  <si>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</si>
  <si>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</si>
  <si>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</si>
  <si>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</si>
  <si>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</si>
  <si>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</si>
  <si>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</si>
  <si>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</si>
  <si>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</si>
  <si>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</si>
  <si>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</si>
  <si>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</si>
  <si>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</si>
  <si>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</si>
  <si>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</si>
  <si>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</si>
  <si>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</si>
  <si>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</si>
  <si>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</si>
  <si>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</si>
  <si>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</si>
  <si>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</si>
  <si>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</si>
  <si>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</si>
  <si>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</si>
  <si>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</si>
  <si>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</si>
  <si>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</si>
  <si>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</si>
  <si>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</si>
  <si>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</si>
  <si>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</si>
  <si>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</si>
  <si>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</si>
  <si>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</si>
  <si>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</si>
  <si>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</si>
  <si>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</si>
  <si>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</si>
  <si>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</si>
  <si>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</si>
  <si>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</si>
  <si>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</si>
  <si>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</si>
  <si>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</si>
  <si>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</si>
  <si>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</si>
  <si>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</si>
  <si>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</si>
  <si>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</si>
  <si>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</si>
  <si>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</si>
  <si>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</si>
  <si>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</si>
  <si>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</si>
  <si>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</si>
  <si>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</si>
  <si>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</si>
  <si>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</si>
  <si>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</si>
  <si>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</si>
  <si>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</si>
  <si>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</si>
  <si>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</si>
  <si>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</si>
  <si>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</si>
  <si>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</si>
  <si>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</si>
  <si>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</si>
  <si>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</si>
  <si>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</si>
  <si>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</si>
  <si>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</si>
  <si>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</si>
  <si>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</si>
  <si>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</si>
  <si>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</si>
  <si>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</si>
  <si>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</si>
  <si>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</si>
  <si>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</si>
  <si>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</si>
  <si>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</si>
  <si>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</si>
  <si>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</si>
  <si>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</si>
  <si>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</si>
  <si>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</si>
  <si>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</si>
  <si>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</si>
  <si>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</si>
  <si>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</si>
  <si>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</si>
  <si>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</si>
  <si>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</si>
  <si>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</si>
  <si>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</si>
  <si>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</si>
  <si>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</si>
  <si>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</si>
  <si>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</si>
  <si>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</si>
  <si>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</si>
  <si>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</si>
  <si>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</si>
  <si>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</si>
  <si>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</si>
  <si>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</si>
  <si>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</si>
  <si>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</si>
  <si>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</si>
  <si>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</si>
  <si>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</si>
  <si>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</si>
  <si>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</si>
  <si>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</si>
  <si>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</si>
  <si>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</si>
  <si>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</si>
  <si>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</si>
  <si>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</si>
  <si>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</si>
  <si>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</si>
  <si>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</si>
  <si>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</si>
  <si>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</si>
  <si>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</si>
  <si>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</si>
  <si>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</si>
  <si>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</si>
  <si>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</si>
  <si>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</si>
  <si>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</si>
  <si>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</si>
  <si>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</si>
  <si>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</si>
  <si>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</si>
  <si>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</si>
  <si>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</si>
  <si>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</si>
  <si>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</si>
  <si>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</si>
  <si>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</si>
  <si>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</si>
  <si>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</si>
  <si>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</si>
  <si>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</si>
  <si>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</si>
  <si>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</si>
  <si>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</si>
  <si>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</si>
  <si>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</si>
  <si>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</si>
  <si>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</si>
  <si>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</si>
  <si>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</si>
  <si>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</si>
  <si>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</si>
  <si>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</si>
  <si>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</si>
  <si>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</si>
  <si>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</si>
  <si>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</si>
  <si>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</si>
  <si>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</si>
  <si>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</si>
  <si>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</si>
  <si>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</si>
  <si>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</si>
  <si>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</si>
  <si>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</si>
  <si>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</si>
  <si>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</si>
  <si>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</si>
  <si>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</si>
  <si>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</si>
  <si>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</si>
  <si>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</si>
  <si>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</si>
  <si>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</si>
  <si>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</si>
  <si>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</si>
  <si>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</si>
  <si>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</si>
  <si>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</si>
  <si>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</si>
  <si>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</si>
  <si>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</si>
  <si>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</si>
  <si>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</si>
  <si>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</si>
  <si>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</si>
  <si>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</si>
  <si>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</si>
  <si>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</si>
  <si>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</si>
  <si>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</si>
  <si>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</si>
  <si>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</si>
  <si>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</si>
  <si>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</si>
  <si>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</si>
  <si>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</si>
  <si>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</si>
  <si>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</si>
  <si>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</si>
  <si>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</si>
  <si>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</si>
  <si>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</si>
  <si>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</si>
  <si>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</si>
  <si>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</si>
  <si>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</si>
  <si>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</si>
  <si>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</si>
  <si>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</si>
  <si>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</si>
  <si>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</si>
  <si>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</si>
  <si>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</si>
  <si>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</si>
  <si>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</si>
  <si>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</si>
  <si>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</si>
  <si>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</si>
  <si>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</si>
  <si>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</si>
  <si>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</si>
  <si>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</si>
  <si>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</si>
  <si>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</si>
  <si>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</si>
  <si>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</si>
  <si>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</si>
  <si>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</si>
  <si>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</si>
  <si>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</si>
  <si>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</si>
  <si>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</si>
  <si>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</si>
  <si>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</si>
  <si>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</si>
  <si>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</si>
  <si>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</si>
  <si>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</si>
  <si>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</si>
  <si>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</si>
  <si>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</si>
  <si>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</si>
  <si>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</si>
  <si>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</si>
  <si>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</si>
  <si>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</si>
  <si>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</si>
  <si>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</si>
  <si>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</si>
  <si>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</si>
  <si>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</si>
  <si>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</si>
  <si>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</si>
  <si>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</si>
  <si>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</si>
  <si>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</si>
  <si>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</si>
  <si>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</si>
  <si>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</si>
  <si>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</si>
  <si>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</si>
  <si>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</si>
  <si>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</si>
  <si>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</si>
  <si>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</si>
  <si>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</si>
  <si>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</si>
  <si>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</si>
  <si>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</si>
  <si>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</si>
  <si>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</si>
  <si>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</si>
  <si>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</si>
  <si>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</si>
  <si>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</si>
  <si>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</si>
  <si>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</si>
  <si>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</si>
  <si>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</si>
  <si>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</si>
  <si>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</si>
  <si>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</si>
  <si>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</si>
  <si>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</si>
  <si>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</si>
  <si>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</si>
  <si>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</si>
  <si>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</si>
  <si>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</si>
  <si>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</si>
  <si>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</si>
  <si>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</si>
  <si>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</si>
  <si>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</si>
  <si>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</si>
  <si>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</si>
  <si>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</si>
  <si>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</si>
  <si>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</si>
  <si>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</si>
  <si>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</si>
  <si>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</si>
  <si>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</si>
  <si>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</si>
  <si>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</si>
  <si>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</si>
  <si>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</si>
  <si>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</si>
  <si>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</si>
  <si>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</si>
  <si>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</si>
  <si>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</si>
  <si>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</si>
  <si>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</si>
  <si>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</si>
  <si>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</si>
  <si>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</si>
  <si>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</si>
  <si>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</si>
  <si>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</si>
  <si>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</si>
  <si>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</si>
  <si>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</si>
  <si>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</si>
  <si>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</si>
  <si>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</si>
  <si>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</si>
  <si>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</si>
  <si>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</si>
  <si>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</si>
  <si>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</si>
  <si>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</si>
  <si>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</si>
  <si>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</si>
  <si>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</si>
  <si>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</si>
  <si>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</si>
  <si>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</si>
  <si>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</si>
  <si>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</si>
  <si>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</si>
  <si>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</si>
  <si>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</si>
  <si>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</si>
  <si>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</si>
  <si>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</si>
  <si>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</si>
  <si>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</si>
  <si>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</si>
  <si>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</si>
  <si>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</si>
  <si>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</si>
  <si>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</si>
  <si>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</si>
  <si>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</si>
  <si>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</si>
  <si>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</si>
  <si>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</si>
  <si>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</si>
  <si>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</si>
  <si>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</si>
  <si>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</si>
  <si>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</si>
  <si>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</si>
  <si>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</si>
  <si>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</si>
  <si>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</si>
  <si>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</si>
  <si>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</si>
  <si>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</si>
  <si>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</si>
  <si>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</si>
  <si>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</si>
  <si>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</si>
  <si>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</si>
  <si>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</si>
  <si>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</si>
  <si>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</si>
  <si>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</si>
  <si>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</si>
  <si>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</si>
  <si>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</si>
  <si>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</si>
  <si>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</si>
  <si>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</si>
  <si>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</si>
  <si>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</si>
  <si>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</si>
  <si>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</si>
  <si>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</si>
  <si>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</si>
  <si>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</si>
  <si>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</si>
  <si>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</si>
  <si>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</si>
  <si>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</si>
  <si>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</si>
  <si>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</si>
  <si>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</si>
  <si>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</si>
  <si>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</si>
  <si>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</si>
  <si>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</si>
  <si>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</si>
  <si>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</si>
  <si>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</si>
  <si>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</si>
  <si>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</si>
  <si>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</si>
  <si>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</si>
  <si>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</si>
  <si>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</si>
  <si>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</si>
  <si>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</si>
  <si>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</si>
  <si>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</si>
  <si>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</si>
  <si>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</si>
  <si>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</si>
  <si>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</si>
  <si>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</si>
  <si>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</si>
  <si>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</si>
  <si>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</si>
  <si>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</si>
  <si>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</si>
  <si>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</si>
  <si>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</si>
  <si>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</si>
  <si>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</si>
  <si>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</si>
  <si>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</si>
  <si>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</si>
  <si>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</si>
  <si>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</si>
  <si>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</si>
  <si>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</si>
  <si>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</si>
  <si>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</si>
  <si>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</si>
  <si>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</si>
  <si>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</si>
  <si>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</si>
  <si>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</si>
  <si>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</si>
  <si>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</si>
  <si>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</si>
  <si>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</si>
  <si>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</si>
  <si>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</si>
  <si>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</si>
  <si>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</si>
  <si>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</si>
  <si>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</si>
  <si>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</si>
  <si>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</si>
  <si>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</si>
  <si>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</si>
  <si>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</si>
  <si>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</si>
  <si>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</si>
  <si>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</si>
  <si>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</si>
  <si>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</si>
  <si>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</si>
  <si>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</si>
  <si>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</si>
  <si>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</si>
  <si>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</si>
  <si>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</si>
  <si>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</si>
  <si>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</si>
  <si>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</si>
  <si>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</si>
  <si>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</si>
  <si>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</si>
  <si>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</si>
  <si>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</si>
  <si>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</si>
  <si>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</si>
  <si>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</si>
  <si>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</si>
  <si>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</si>
  <si>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</si>
  <si>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</si>
  <si>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</si>
  <si>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</si>
  <si>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</si>
  <si>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</si>
  <si>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</si>
  <si>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</si>
  <si>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</si>
  <si>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</si>
  <si>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</si>
  <si>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</si>
  <si>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</si>
  <si>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</si>
  <si>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</si>
  <si>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</si>
  <si>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</si>
  <si>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</si>
  <si>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</si>
  <si>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</si>
  <si>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</si>
  <si>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</si>
  <si>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</si>
  <si>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</si>
  <si>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</si>
  <si>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</si>
  <si>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</si>
  <si>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</si>
  <si>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</si>
  <si>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</si>
  <si>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</si>
  <si>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</si>
  <si>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</si>
  <si>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</si>
  <si>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</si>
  <si>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</si>
  <si>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</si>
  <si>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</si>
  <si>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</si>
  <si>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</si>
  <si>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</si>
  <si>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</si>
  <si>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</si>
  <si>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</si>
  <si>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</si>
  <si>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</si>
  <si>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</si>
  <si>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</si>
  <si>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</si>
  <si>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</si>
  <si>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</si>
  <si>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</si>
  <si>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</si>
  <si>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</si>
  <si>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</si>
  <si>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</si>
  <si>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</si>
  <si>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</si>
  <si>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</si>
  <si>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</si>
  <si>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</si>
  <si>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</si>
  <si>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</si>
  <si>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</si>
  <si>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</si>
  <si>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</si>
  <si>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</si>
  <si>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</si>
  <si>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</si>
  <si>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</si>
  <si>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</si>
  <si>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</si>
  <si>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</si>
  <si>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</si>
  <si>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</si>
  <si>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</si>
  <si>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</si>
  <si>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</si>
  <si>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</si>
  <si>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</si>
  <si>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</si>
  <si>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</si>
  <si>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</si>
  <si>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</si>
  <si>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</si>
  <si>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</si>
  <si>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</si>
  <si>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</si>
  <si>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</si>
  <si>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</si>
  <si>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</si>
  <si>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</si>
  <si>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</si>
  <si>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</si>
  <si>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</si>
  <si>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</si>
  <si>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</si>
  <si>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</si>
  <si>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</si>
  <si>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</si>
  <si>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</si>
  <si>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</si>
  <si>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</si>
  <si>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</si>
  <si>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</si>
  <si>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</si>
  <si>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</si>
  <si>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</si>
  <si>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</si>
  <si>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</si>
  <si>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</si>
  <si>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</si>
  <si>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</si>
  <si>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</si>
  <si>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</si>
  <si>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</si>
  <si>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</si>
  <si>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</si>
  <si>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</si>
  <si>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</si>
  <si>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</si>
  <si>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</si>
  <si>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</si>
  <si>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</si>
  <si>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</si>
  <si>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</si>
  <si>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</si>
  <si>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</si>
  <si>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</si>
  <si>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</si>
  <si>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</si>
  <si>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</si>
  <si>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</si>
  <si>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</si>
  <si>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</si>
  <si>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</si>
  <si>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</si>
  <si>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</si>
  <si>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</si>
  <si>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</si>
  <si>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</si>
  <si>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</si>
  <si>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</si>
  <si>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</si>
  <si>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</si>
  <si>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</si>
  <si>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</si>
  <si>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</si>
  <si>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</si>
  <si>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</si>
  <si>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</si>
  <si>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</si>
  <si>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</si>
  <si>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</si>
  <si>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</si>
  <si>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</si>
  <si>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</si>
  <si>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</si>
  <si>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</si>
  <si>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</si>
  <si>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</si>
  <si>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</si>
  <si>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</si>
  <si>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</si>
  <si>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</si>
  <si>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</si>
  <si>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</si>
  <si>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</si>
  <si>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</si>
  <si>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</si>
  <si>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</si>
  <si>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</si>
  <si>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</si>
  <si>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</si>
  <si>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</si>
  <si>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</si>
  <si>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</si>
  <si>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</si>
  <si>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</si>
  <si>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</si>
  <si>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</si>
  <si>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</si>
  <si>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</si>
  <si>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</si>
  <si>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</si>
  <si>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</si>
  <si>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</si>
  <si>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</si>
  <si>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</si>
  <si>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</si>
  <si>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</si>
  <si>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</si>
  <si>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</si>
  <si>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</si>
  <si>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</si>
  <si>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</si>
  <si>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</si>
  <si>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</si>
  <si>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</si>
  <si>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</si>
  <si>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</si>
  <si>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</si>
  <si>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</si>
  <si>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</si>
  <si>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</si>
  <si>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</si>
  <si>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</si>
  <si>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</si>
  <si>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</si>
  <si>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</si>
  <si>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</si>
  <si>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</si>
  <si>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</si>
  <si>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</si>
  <si>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</si>
  <si>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</si>
  <si>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</si>
  <si>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</si>
  <si>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</si>
  <si>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</si>
  <si>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</si>
  <si>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</si>
  <si>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</si>
  <si>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</si>
  <si>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</si>
  <si>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</si>
  <si>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</si>
  <si>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</si>
  <si>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</si>
  <si>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</si>
  <si>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</si>
  <si>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</si>
  <si>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</si>
  <si>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</si>
  <si>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</si>
  <si>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</si>
  <si>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</si>
  <si>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</si>
  <si>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</si>
  <si>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</si>
  <si>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</si>
  <si>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</si>
  <si>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</si>
  <si>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</si>
  <si>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</si>
  <si>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</si>
  <si>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</si>
  <si>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</si>
  <si>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</si>
  <si>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</si>
  <si>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</si>
  <si>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</si>
  <si>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</si>
  <si>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</si>
  <si>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</si>
  <si>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</si>
  <si>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</si>
  <si>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</si>
  <si>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</si>
  <si>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</si>
  <si>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</si>
  <si>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</si>
  <si>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</si>
  <si>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</si>
  <si>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</si>
  <si>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</si>
  <si>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</si>
  <si>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</si>
  <si>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</si>
  <si>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</si>
  <si>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</si>
  <si>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</si>
  <si>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</si>
  <si>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</si>
  <si>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</si>
  <si>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</si>
  <si>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</si>
  <si>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</si>
  <si>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</si>
  <si>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</si>
  <si>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</si>
  <si>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</si>
  <si>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</si>
  <si>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</si>
  <si>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</si>
  <si>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</si>
  <si>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</si>
  <si>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</si>
  <si>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</si>
  <si>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</si>
  <si>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</si>
  <si>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</si>
  <si>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</si>
  <si>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</si>
  <si>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</si>
  <si>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</si>
  <si>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</si>
  <si>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</si>
  <si>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</si>
  <si>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</si>
  <si>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</si>
  <si>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</si>
  <si>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</si>
  <si>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</si>
  <si>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</si>
  <si>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</si>
  <si>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</si>
  <si>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</si>
  <si>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</si>
  <si>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</si>
  <si>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</si>
  <si>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</si>
  <si>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</si>
  <si>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</si>
  <si>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</si>
  <si>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</si>
  <si>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</si>
  <si>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</si>
  <si>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</si>
  <si>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</si>
  <si>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</si>
  <si>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</si>
  <si>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</si>
  <si>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</si>
  <si>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</si>
  <si>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</si>
  <si>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</si>
  <si>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</si>
  <si>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</si>
  <si>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</si>
  <si>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</si>
  <si>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</si>
  <si>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</si>
  <si>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</si>
  <si>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</si>
  <si>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</si>
  <si>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</si>
  <si>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</si>
  <si>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</si>
  <si>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</si>
  <si>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</si>
  <si>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</si>
  <si>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</si>
  <si>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</si>
  <si>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</si>
  <si>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</si>
  <si>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</si>
  <si>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</si>
  <si>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</si>
  <si>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</si>
  <si>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</si>
  <si>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</si>
  <si>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</si>
  <si>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</si>
  <si>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</si>
  <si>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</si>
  <si>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</si>
  <si>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</si>
  <si>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</si>
  <si>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</si>
  <si>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</si>
  <si>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</si>
  <si>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</si>
  <si>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</si>
  <si>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</si>
  <si>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</si>
  <si>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</si>
  <si>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</si>
  <si>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</si>
  <si>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</si>
  <si>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</si>
  <si>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</si>
  <si>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</si>
  <si>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</si>
  <si>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</si>
  <si>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</si>
  <si>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</si>
  <si>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</si>
  <si>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</si>
  <si>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</si>
  <si>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</si>
  <si>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</si>
  <si>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</si>
  <si>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</si>
  <si>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</si>
  <si>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</si>
  <si>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</si>
  <si>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</si>
  <si>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</si>
  <si>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</si>
  <si>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</si>
  <si>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</si>
  <si>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</si>
  <si>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</si>
  <si>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</si>
  <si>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</si>
  <si>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</si>
  <si>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</si>
  <si>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</si>
  <si>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</si>
  <si>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</si>
  <si>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</si>
  <si>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</si>
  <si>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</si>
  <si>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</si>
  <si>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</si>
  <si>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</si>
  <si>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</si>
  <si>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</si>
  <si>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</si>
  <si>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</si>
  <si>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</si>
  <si>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</si>
  <si>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</si>
  <si>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</si>
  <si>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</si>
  <si>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</si>
  <si>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</si>
  <si>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</si>
  <si>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</si>
  <si>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</si>
  <si>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</si>
  <si>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</si>
  <si>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</si>
  <si>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</si>
  <si>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</si>
  <si>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</si>
  <si>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</si>
  <si>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</si>
  <si>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</si>
  <si>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</si>
  <si>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</si>
  <si>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</si>
  <si>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</si>
  <si>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</si>
  <si>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</si>
  <si>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</si>
  <si>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</si>
  <si>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</si>
  <si>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</si>
  <si>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</si>
  <si>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</si>
  <si>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</si>
  <si>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</si>
  <si>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</si>
  <si>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</si>
  <si>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</si>
  <si>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</si>
  <si>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</si>
  <si>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</si>
  <si>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</si>
  <si>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</si>
  <si>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</si>
  <si>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</si>
  <si>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</si>
  <si>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</si>
  <si>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</si>
  <si>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</si>
  <si>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</si>
  <si>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</si>
  <si>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</si>
  <si>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</si>
  <si>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</si>
  <si>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</si>
  <si>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</si>
  <si>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</si>
  <si>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</si>
  <si>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</si>
  <si>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</si>
  <si>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</si>
  <si>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</si>
  <si>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</si>
  <si>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</si>
  <si>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</si>
  <si>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</si>
  <si>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</si>
  <si>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</si>
  <si>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</si>
  <si>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</si>
  <si>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</si>
  <si>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</si>
  <si>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</si>
  <si>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</si>
  <si>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</si>
  <si>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</si>
  <si>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</si>
  <si>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</si>
  <si>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</si>
  <si>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</si>
  <si>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</si>
  <si>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</si>
  <si>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</si>
  <si>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</si>
  <si>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</si>
  <si>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</si>
  <si>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</si>
  <si>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</si>
  <si>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</si>
  <si>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</si>
  <si>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</si>
  <si>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</si>
  <si>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</si>
  <si>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</si>
  <si>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</si>
  <si>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</si>
  <si>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</si>
  <si>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</si>
  <si>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</si>
  <si>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</si>
  <si>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</si>
  <si>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</si>
  <si>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</si>
  <si>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</si>
  <si>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</si>
  <si>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</si>
  <si>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</si>
  <si>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</si>
  <si>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</si>
  <si>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</si>
  <si>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</si>
  <si>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</si>
  <si>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</si>
  <si>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</si>
  <si>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</si>
  <si>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</si>
  <si>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</si>
  <si>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</si>
  <si>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</si>
  <si>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</si>
  <si>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</si>
  <si>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</si>
  <si>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</si>
  <si>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</si>
  <si>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</si>
  <si>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</si>
  <si>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</si>
  <si>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</si>
  <si>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</si>
  <si>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</si>
  <si>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</si>
  <si>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</si>
  <si>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</si>
  <si>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</si>
  <si>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</si>
  <si>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</si>
  <si>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</si>
  <si>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</si>
  <si>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</si>
  <si>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</si>
  <si>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</si>
  <si>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</si>
  <si>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</si>
  <si>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</si>
  <si>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</si>
  <si>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</si>
  <si>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</si>
  <si>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</si>
  <si>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</si>
  <si>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</si>
  <si>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</si>
  <si>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</si>
  <si>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</si>
  <si>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</si>
  <si>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</si>
  <si>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</si>
  <si>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</si>
  <si>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</si>
  <si>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</si>
  <si>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</si>
  <si>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</si>
  <si>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</si>
  <si>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</si>
  <si>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</si>
  <si>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</si>
  <si>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</si>
  <si>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</si>
  <si>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</si>
  <si>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</si>
  <si>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</si>
  <si>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</si>
  <si>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</si>
  <si>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</si>
  <si>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</si>
  <si>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</si>
  <si>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</si>
  <si>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</si>
  <si>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</si>
  <si>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</si>
  <si>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</si>
  <si>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</si>
  <si>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</si>
  <si>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</si>
  <si>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</si>
  <si>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</si>
  <si>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</si>
  <si>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</si>
  <si>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</si>
  <si>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</si>
  <si>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</si>
  <si>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</si>
  <si>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</si>
  <si>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</si>
  <si>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</si>
  <si>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</si>
  <si>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</si>
  <si>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</si>
  <si>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</si>
  <si>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</si>
  <si>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</si>
  <si>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</si>
  <si>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</si>
  <si>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</si>
  <si>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</si>
  <si>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</si>
  <si>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</si>
  <si>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</si>
  <si>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</si>
  <si>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</si>
  <si>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</si>
  <si>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</si>
  <si>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</si>
  <si>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</si>
  <si>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</si>
  <si>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</si>
  <si>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</si>
  <si>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</si>
  <si>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</si>
  <si>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</si>
  <si>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</si>
  <si>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</si>
  <si>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</si>
  <si>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</si>
  <si>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</si>
  <si>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</si>
  <si>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</si>
  <si>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</si>
  <si>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</si>
  <si>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</si>
  <si>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</si>
  <si>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</si>
  <si>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</si>
  <si>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</si>
  <si>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</si>
  <si>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</si>
  <si>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</si>
  <si>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</si>
  <si>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</si>
  <si>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</si>
  <si>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</si>
  <si>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</si>
  <si>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</si>
  <si>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</si>
  <si>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</si>
  <si>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</si>
  <si>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</si>
  <si>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</si>
  <si>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</si>
  <si>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</si>
  <si>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</si>
  <si>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</si>
  <si>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</si>
  <si>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</si>
  <si>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</si>
  <si>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</si>
  <si>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</si>
  <si>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</si>
  <si>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</si>
  <si>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</si>
  <si>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</si>
  <si>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</si>
  <si>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</si>
  <si>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</si>
  <si>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</si>
  <si>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</si>
  <si>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</si>
  <si>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</si>
  <si>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</si>
  <si>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</si>
  <si>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</si>
  <si>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</si>
  <si>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</si>
  <si>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</si>
  <si>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</si>
  <si>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</si>
  <si>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</si>
  <si>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</si>
  <si>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</si>
  <si>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</si>
  <si>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</si>
  <si>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</si>
  <si>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</si>
  <si>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</si>
  <si>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</si>
  <si>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</si>
  <si>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</si>
  <si>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</si>
  <si>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</si>
  <si>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</si>
  <si>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</si>
  <si>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</si>
  <si>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</si>
  <si>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</si>
  <si>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</si>
  <si>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</si>
  <si>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</si>
  <si>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</si>
  <si>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</si>
  <si>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</si>
  <si>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</si>
  <si>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</si>
  <si>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</si>
  <si>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</si>
  <si>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</si>
  <si>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</si>
  <si>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</si>
  <si>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</si>
  <si>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</si>
  <si>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</si>
  <si>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</si>
  <si>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</si>
  <si>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</si>
  <si>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</si>
  <si>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</si>
  <si>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</si>
  <si>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</si>
  <si>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</si>
  <si>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</si>
  <si>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</si>
  <si>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</si>
  <si>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</si>
  <si>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</si>
  <si>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</si>
  <si>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</si>
  <si>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</si>
  <si>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</si>
  <si>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</si>
  <si>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</si>
  <si>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</si>
  <si>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</si>
  <si>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</si>
  <si>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</si>
  <si>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</si>
  <si>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</si>
  <si>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</si>
  <si>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</si>
  <si>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</si>
  <si>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</si>
  <si>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</si>
  <si>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</si>
  <si>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</si>
  <si>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</si>
  <si>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</si>
  <si>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</si>
  <si>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</si>
  <si>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</si>
  <si>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</si>
  <si>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</si>
  <si>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</si>
  <si>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</si>
  <si>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</si>
  <si>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</si>
  <si>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</si>
  <si>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</si>
  <si>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</si>
  <si>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</si>
  <si>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</si>
  <si>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</si>
  <si>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</si>
  <si>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</si>
  <si>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</si>
  <si>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</si>
  <si>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</si>
  <si>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</si>
  <si>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</si>
  <si>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</si>
  <si>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</si>
  <si>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</si>
  <si>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</si>
  <si>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</si>
  <si>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</si>
  <si>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</si>
  <si>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</si>
  <si>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</si>
  <si>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</si>
  <si>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</si>
  <si>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</si>
  <si>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</si>
  <si>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</si>
  <si>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</si>
  <si>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</si>
  <si>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</si>
  <si>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</si>
  <si>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</si>
  <si>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</si>
  <si>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</si>
  <si>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</si>
  <si>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</si>
  <si>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</si>
  <si>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</si>
  <si>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</si>
  <si>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</si>
  <si>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</si>
  <si>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</si>
  <si>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</si>
  <si>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</si>
  <si>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</si>
  <si>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</si>
  <si>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</si>
  <si>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</si>
  <si>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</si>
  <si>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</si>
  <si>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</si>
  <si>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</si>
  <si>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</si>
  <si>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</si>
  <si>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</si>
  <si>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</si>
  <si>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</si>
  <si>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</si>
  <si>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</si>
  <si>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</si>
  <si>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</si>
  <si>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</si>
  <si>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</si>
  <si>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</si>
  <si>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</si>
  <si>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</si>
  <si>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</si>
  <si>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</si>
  <si>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</si>
  <si>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</si>
  <si>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</si>
  <si>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</si>
  <si>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</si>
  <si>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</si>
  <si>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</si>
  <si>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</si>
  <si>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</si>
  <si>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</si>
  <si>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</si>
  <si>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</si>
  <si>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</si>
  <si>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</si>
  <si>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</si>
  <si>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</si>
  <si>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</si>
  <si>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</si>
  <si>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</si>
  <si>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</si>
  <si>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</si>
  <si>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</si>
  <si>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</si>
  <si>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</si>
  <si>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</si>
  <si>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</si>
  <si>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</si>
  <si>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</si>
  <si>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</si>
  <si>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</si>
  <si>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</si>
  <si>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</si>
  <si>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</si>
  <si>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</si>
  <si>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</si>
  <si>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</si>
  <si>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</si>
  <si>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</si>
  <si>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</si>
  <si>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</si>
  <si>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</si>
  <si>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</si>
  <si>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</si>
  <si>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</si>
  <si>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</si>
  <si>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</si>
  <si>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</si>
  <si>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</si>
  <si>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</si>
  <si>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</si>
  <si>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</si>
  <si>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</si>
  <si>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</si>
  <si>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</si>
  <si>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</si>
  <si>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</si>
  <si>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</si>
  <si>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</si>
  <si>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</si>
  <si>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</si>
  <si>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</si>
  <si>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</si>
  <si>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</si>
  <si>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</si>
  <si>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</si>
  <si>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</si>
  <si>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</si>
  <si>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</si>
  <si>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</si>
  <si>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</si>
  <si>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</si>
  <si>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</si>
  <si>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</si>
  <si>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</si>
  <si>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</si>
  <si>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</si>
  <si>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</si>
  <si>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</si>
  <si>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</si>
  <si>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</si>
  <si>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</si>
  <si>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</si>
  <si>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</si>
  <si>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</si>
  <si>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</si>
  <si>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</si>
  <si>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</si>
  <si>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</si>
  <si>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</si>
  <si>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</si>
  <si>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</si>
  <si>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</si>
  <si>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</si>
  <si>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</si>
  <si>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</si>
  <si>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</si>
  <si>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</si>
  <si>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</si>
  <si>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</si>
  <si>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</si>
  <si>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</si>
  <si>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</si>
  <si>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</si>
  <si>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</si>
  <si>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</si>
  <si>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</si>
  <si>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</si>
  <si>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</si>
  <si>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</si>
  <si>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</si>
  <si>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</si>
  <si>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</si>
  <si>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</si>
  <si>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</si>
  <si>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</si>
  <si>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</si>
  <si>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</si>
  <si>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</si>
  <si>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</si>
  <si>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</si>
  <si>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</si>
  <si>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</si>
  <si>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</si>
  <si>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</si>
  <si>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</si>
  <si>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</si>
  <si>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</si>
  <si>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</si>
  <si>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</si>
  <si>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</si>
  <si>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</si>
  <si>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</si>
  <si>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</si>
  <si>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</si>
  <si>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</si>
  <si>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</si>
  <si>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</si>
  <si>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</si>
  <si>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</si>
  <si>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</si>
  <si>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</si>
  <si>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</si>
  <si>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</si>
  <si>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</si>
  <si>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</si>
  <si>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</si>
  <si>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</si>
  <si>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</si>
  <si>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</si>
  <si>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</si>
  <si>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</si>
  <si>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</si>
  <si>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</si>
  <si>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</si>
  <si>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</si>
  <si>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</si>
  <si>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</si>
  <si>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</si>
  <si>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</si>
  <si>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</si>
  <si>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</si>
  <si>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</si>
  <si>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</si>
  <si>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</si>
  <si>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</si>
  <si>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</si>
  <si>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</si>
  <si>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</si>
  <si>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</si>
  <si>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</si>
  <si>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</si>
  <si>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</si>
  <si>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</si>
  <si>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</si>
  <si>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</si>
  <si>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</si>
  <si>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</si>
  <si>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</si>
  <si>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</si>
  <si>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</si>
  <si>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</si>
  <si>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</si>
  <si>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</si>
  <si>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</si>
  <si>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</si>
  <si>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</si>
  <si>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</si>
  <si>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</si>
  <si>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</si>
  <si>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</si>
  <si>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</si>
  <si>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</si>
  <si>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</si>
  <si>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</si>
  <si>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</si>
  <si>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</si>
  <si>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</si>
  <si>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</si>
  <si>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</si>
  <si>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</si>
  <si>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</si>
  <si>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</si>
  <si>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</si>
  <si>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</si>
  <si>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</si>
  <si>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</si>
  <si>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</si>
  <si>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</si>
  <si>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</si>
  <si>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</si>
  <si>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</si>
  <si>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</si>
  <si>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</si>
  <si>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</si>
  <si>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</si>
  <si>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</si>
  <si>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</si>
  <si>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</si>
  <si>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</si>
  <si>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</si>
  <si>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</si>
  <si>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</si>
  <si>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</si>
  <si>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</si>
  <si>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</si>
  <si>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</si>
  <si>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</si>
  <si>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</si>
  <si>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</si>
  <si>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</si>
  <si>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</si>
  <si>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</si>
  <si>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</si>
  <si>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</si>
  <si>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</si>
  <si>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</si>
  <si>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</si>
  <si>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</si>
  <si>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</si>
  <si>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</si>
  <si>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</si>
  <si>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</si>
  <si>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</si>
  <si>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</si>
  <si>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</si>
  <si>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</si>
  <si>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</si>
  <si>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</si>
  <si>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</si>
  <si>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</si>
  <si>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</si>
  <si>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</si>
  <si>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</si>
  <si>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</si>
  <si>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</si>
  <si>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</si>
  <si>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</si>
  <si>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</si>
  <si>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</si>
  <si>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</si>
  <si>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</si>
  <si>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</si>
  <si>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</si>
  <si>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</si>
  <si>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</si>
  <si>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</si>
  <si>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</si>
  <si>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</si>
  <si>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</si>
  <si>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</si>
  <si>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</si>
  <si>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</si>
  <si>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</si>
  <si>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</si>
  <si>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</si>
  <si>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</si>
  <si>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</si>
  <si>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</si>
  <si>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</si>
  <si>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</si>
  <si>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</si>
  <si>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</si>
  <si>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</si>
  <si>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</si>
  <si>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</si>
  <si>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</si>
  <si>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</si>
  <si>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</si>
  <si>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</si>
  <si>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</si>
  <si>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</si>
  <si>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</si>
  <si>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</si>
  <si>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</si>
  <si>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</si>
  <si>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</si>
  <si>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</si>
  <si>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</si>
  <si>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</si>
  <si>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</si>
  <si>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</si>
  <si>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</si>
  <si>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</si>
  <si>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</si>
  <si>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</si>
  <si>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</si>
  <si>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</si>
  <si>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</si>
  <si>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</si>
  <si>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</si>
  <si>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</si>
  <si>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</si>
  <si>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</si>
  <si>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</si>
  <si>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</si>
  <si>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</si>
  <si>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</si>
  <si>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</si>
  <si>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</si>
  <si>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</si>
  <si>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</si>
  <si>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</si>
  <si>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</si>
  <si>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</si>
  <si>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</si>
  <si>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</si>
  <si>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</si>
  <si>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</si>
  <si>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</si>
  <si>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</si>
  <si>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</si>
  <si>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</si>
  <si>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</si>
  <si>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</si>
  <si>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</si>
  <si>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</si>
  <si>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</si>
  <si>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</si>
  <si>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</si>
  <si>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</si>
  <si>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</si>
  <si>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</si>
  <si>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</si>
  <si>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</si>
  <si>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</si>
  <si>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</si>
  <si>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</si>
  <si>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</si>
  <si>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</si>
  <si>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</si>
  <si>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</si>
  <si>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</si>
  <si>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</si>
  <si>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</si>
  <si>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</si>
  <si>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</si>
  <si>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</si>
  <si>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</si>
  <si>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</si>
  <si>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</si>
  <si>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</si>
  <si>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</si>
  <si>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</si>
  <si>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</si>
  <si>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</si>
  <si>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</si>
  <si>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</si>
  <si>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</si>
  <si>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</si>
  <si>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</si>
  <si>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</si>
  <si>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</si>
  <si>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</si>
  <si>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</si>
  <si>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</si>
  <si>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</si>
  <si>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</si>
  <si>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</si>
  <si>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</si>
  <si>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</si>
  <si>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</si>
  <si>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</si>
  <si>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</si>
  <si>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</si>
  <si>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</si>
  <si>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</si>
  <si>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</si>
  <si>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</si>
  <si>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</si>
  <si>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</si>
  <si>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</si>
  <si>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</si>
  <si>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</si>
  <si>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</si>
  <si>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</si>
  <si>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</si>
  <si>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</si>
  <si>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</si>
  <si>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</si>
  <si>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</si>
  <si>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</si>
  <si>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</si>
  <si>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</si>
  <si>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</si>
  <si>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</si>
  <si>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</si>
  <si>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</si>
  <si>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</si>
  <si>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</si>
  <si>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</si>
  <si>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</si>
  <si>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</si>
  <si>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</si>
  <si>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</si>
  <si>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</si>
  <si>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</si>
  <si>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</si>
  <si>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</si>
  <si>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</si>
  <si>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</si>
  <si>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</si>
  <si>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</si>
  <si>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</si>
  <si>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</si>
  <si>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</si>
  <si>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</si>
  <si>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</si>
  <si>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</si>
  <si>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</si>
  <si>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</si>
  <si>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</si>
  <si>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</si>
  <si>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</si>
  <si>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</si>
  <si>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</si>
  <si>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</si>
  <si>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</si>
  <si>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</si>
  <si>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</si>
  <si>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</si>
  <si>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</si>
  <si>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</si>
  <si>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</si>
  <si>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</si>
  <si>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</si>
  <si>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</si>
  <si>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</si>
  <si>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</si>
  <si>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</si>
  <si>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</si>
  <si>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</si>
  <si>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</si>
  <si>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</si>
  <si>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</si>
  <si>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</si>
  <si>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</si>
  <si>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</si>
  <si>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</si>
  <si>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</si>
  <si>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</si>
  <si>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</si>
  <si>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</si>
  <si>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</si>
  <si>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</si>
  <si>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</si>
  <si>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</si>
  <si>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</si>
  <si>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</si>
  <si>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</si>
  <si>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</si>
  <si>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</si>
  <si>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</si>
  <si>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</si>
  <si>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</si>
  <si>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</si>
  <si>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</si>
  <si>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</si>
  <si>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</si>
  <si>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</si>
  <si>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</si>
  <si>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</si>
  <si>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</si>
  <si>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</si>
  <si>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</si>
  <si>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</si>
  <si>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</si>
  <si>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</si>
  <si>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</si>
  <si>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</si>
  <si>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</si>
  <si>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</si>
  <si>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</si>
  <si>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</si>
  <si>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</si>
  <si>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</si>
  <si>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</si>
  <si>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</si>
  <si>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</si>
  <si>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</si>
  <si>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</si>
  <si>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</si>
  <si>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</si>
  <si>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</si>
  <si>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</si>
  <si>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</si>
  <si>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</si>
  <si>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</si>
  <si>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</si>
  <si>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</si>
  <si>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</si>
  <si>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</si>
  <si>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</si>
  <si>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</si>
  <si>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</si>
  <si>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</si>
  <si>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</si>
  <si>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</si>
  <si>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</si>
  <si>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</si>
  <si>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</si>
  <si>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</si>
  <si>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</si>
  <si>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</si>
  <si>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</si>
  <si>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</si>
  <si>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</si>
  <si>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</si>
  <si>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</si>
  <si>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</si>
  <si>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</si>
  <si>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</si>
  <si>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</si>
  <si>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</si>
  <si>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</si>
  <si>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</si>
  <si>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</si>
  <si>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</si>
  <si>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</si>
  <si>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</si>
  <si>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</si>
  <si>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</si>
  <si>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</si>
  <si>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</si>
  <si>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</si>
  <si>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</si>
  <si>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</si>
  <si>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</si>
  <si>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</si>
  <si>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</si>
  <si>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</si>
  <si>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</si>
  <si>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</si>
  <si>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</si>
  <si>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</si>
  <si>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</si>
  <si>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</si>
  <si>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</si>
  <si>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</si>
  <si>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</si>
  <si>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</si>
  <si>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</si>
  <si>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</si>
  <si>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</si>
  <si>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</si>
  <si>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</si>
  <si>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</si>
  <si>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</si>
  <si>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</si>
  <si>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</si>
  <si>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</si>
  <si>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</si>
  <si>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</si>
  <si>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</si>
  <si>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</si>
  <si>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</si>
  <si>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</si>
  <si>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</si>
  <si>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</si>
  <si>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</si>
  <si>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</si>
  <si>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</si>
  <si>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</si>
  <si>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</si>
  <si>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</si>
  <si>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</si>
  <si>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</si>
  <si>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</si>
  <si>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</si>
  <si>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</si>
  <si>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</si>
  <si>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</si>
  <si>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</si>
  <si>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</si>
  <si>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</si>
  <si>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</si>
  <si>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</si>
  <si>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</si>
  <si>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</si>
  <si>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</si>
  <si>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</si>
  <si>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</si>
  <si>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</si>
  <si>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</si>
  <si>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</si>
  <si>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</si>
  <si>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</si>
  <si>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</si>
  <si>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</si>
  <si>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</si>
  <si>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</si>
  <si>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</si>
  <si>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</si>
  <si>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</si>
  <si>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</si>
  <si>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</si>
  <si>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</si>
  <si>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</si>
  <si>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</si>
  <si>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</si>
  <si>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</si>
  <si>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</si>
  <si>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</si>
  <si>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</si>
  <si>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</si>
  <si>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</si>
  <si>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</si>
  <si>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</si>
  <si>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</si>
  <si>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</si>
  <si>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</si>
  <si>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</si>
  <si>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</si>
  <si>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</si>
  <si>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</si>
  <si>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</si>
  <si>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</si>
  <si>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</si>
  <si>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</si>
  <si>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</si>
  <si>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</si>
  <si>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</si>
  <si>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</si>
  <si>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</si>
  <si>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</si>
  <si>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</si>
  <si>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</si>
  <si>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</si>
  <si>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</si>
  <si>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</si>
  <si>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</si>
  <si>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</si>
  <si>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</si>
  <si>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</si>
  <si>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</si>
  <si>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</si>
  <si>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</si>
  <si>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</si>
  <si>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</si>
  <si>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</si>
  <si>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</si>
  <si>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</si>
  <si>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</si>
  <si>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</si>
  <si>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</si>
  <si>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</si>
  <si>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</si>
  <si>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</si>
  <si>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</si>
  <si>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</si>
  <si>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</si>
  <si>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</si>
  <si>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</si>
  <si>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</si>
  <si>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</si>
  <si>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</si>
  <si>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</si>
  <si>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</si>
  <si>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</si>
  <si>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</si>
  <si>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</si>
  <si>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</si>
  <si>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</si>
  <si>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</si>
  <si>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</si>
  <si>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</si>
  <si>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</si>
  <si>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</si>
  <si>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</si>
  <si>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</si>
  <si>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</si>
  <si>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</si>
  <si>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</si>
  <si>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</si>
  <si>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</si>
  <si>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</si>
  <si>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</si>
  <si>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</si>
  <si>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</si>
  <si>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</si>
  <si>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</si>
  <si>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</si>
  <si>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</si>
  <si>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</si>
  <si>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</si>
  <si>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</si>
  <si>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</si>
  <si>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</si>
  <si>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</si>
  <si>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</si>
  <si>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</si>
  <si>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</si>
  <si>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</si>
  <si>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</si>
  <si>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</si>
  <si>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</si>
  <si>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</si>
  <si>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</si>
  <si>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</si>
  <si>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</si>
  <si>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</si>
  <si>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</si>
  <si>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</si>
  <si>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</si>
  <si>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</si>
  <si>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</si>
  <si>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</si>
  <si>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</si>
  <si>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</si>
  <si>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</si>
  <si>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</si>
  <si>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</si>
  <si>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</si>
  <si>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</si>
  <si>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</si>
  <si>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</si>
  <si>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</si>
  <si>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</si>
  <si>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</si>
  <si>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</si>
  <si>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</si>
  <si>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</si>
  <si>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</si>
  <si>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</si>
  <si>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</si>
  <si>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</si>
  <si>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</si>
  <si>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</si>
  <si>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</si>
  <si>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</si>
  <si>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</si>
  <si>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</si>
  <si>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</si>
  <si>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</si>
  <si>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</si>
  <si>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</si>
  <si>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</si>
  <si>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</si>
  <si>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</si>
  <si>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</si>
  <si>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</si>
  <si>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</si>
  <si>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</si>
  <si>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</si>
  <si>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</si>
  <si>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</si>
  <si>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</si>
  <si>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</si>
  <si>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</si>
  <si>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</si>
  <si>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</si>
  <si>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</si>
  <si>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</si>
  <si>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</si>
  <si>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</si>
  <si>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</si>
  <si>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</si>
  <si>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</si>
  <si>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</si>
  <si>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</si>
  <si>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</si>
  <si>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</si>
  <si>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</si>
  <si>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</si>
  <si>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</si>
  <si>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</si>
  <si>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</si>
  <si>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</si>
  <si>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</si>
  <si>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</si>
  <si>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</si>
  <si>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</si>
  <si>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</si>
  <si>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</si>
  <si>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</si>
  <si>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</si>
  <si>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</si>
  <si>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</si>
  <si>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</si>
  <si>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</si>
  <si>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</si>
  <si>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</si>
  <si>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</si>
  <si>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</si>
  <si>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</si>
  <si>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</si>
  <si>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</si>
  <si>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</si>
  <si>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</si>
  <si>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</si>
  <si>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</si>
  <si>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</si>
  <si>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</si>
  <si>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</si>
  <si>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</si>
  <si>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</si>
  <si>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</si>
  <si>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</si>
  <si>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</si>
  <si>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</si>
  <si>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</si>
  <si>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</si>
  <si>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</si>
  <si>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</si>
  <si>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</si>
  <si>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</si>
  <si>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</si>
  <si>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</si>
  <si>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</si>
  <si>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</si>
  <si>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</si>
  <si>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</si>
  <si>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</si>
  <si>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</si>
  <si>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</si>
  <si>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</si>
  <si>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</si>
  <si>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</si>
  <si>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</si>
  <si>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</si>
  <si>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</si>
  <si>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</si>
  <si>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</si>
  <si>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</si>
  <si>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</si>
  <si>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</si>
  <si>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</si>
  <si>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</si>
  <si>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</si>
  <si>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</si>
  <si>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</si>
  <si>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</si>
  <si>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</si>
  <si>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</si>
  <si>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</si>
  <si>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</si>
  <si>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</si>
  <si>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</si>
  <si>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</si>
  <si>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</si>
  <si>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</si>
  <si>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</si>
  <si>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</si>
  <si>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</si>
  <si>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</si>
  <si>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</si>
  <si>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</si>
  <si>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</si>
  <si>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</si>
  <si>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</si>
  <si>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</si>
  <si>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</si>
  <si>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</si>
  <si>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</si>
  <si>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</si>
  <si>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</si>
  <si>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</si>
  <si>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</si>
  <si>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</si>
  <si>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</si>
  <si>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</si>
  <si>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</si>
  <si>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</si>
  <si>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</si>
  <si>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</si>
  <si>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</si>
  <si>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</si>
  <si>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</si>
  <si>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</si>
  <si>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</si>
  <si>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</si>
  <si>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</si>
  <si>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</si>
  <si>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</si>
  <si>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</si>
  <si>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</si>
  <si>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</si>
  <si>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</si>
  <si>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</si>
  <si>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</si>
  <si>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</si>
  <si>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</si>
  <si>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</si>
  <si>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</si>
  <si>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</si>
  <si>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</si>
  <si>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</si>
  <si>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</si>
  <si>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</si>
  <si>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</si>
  <si>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</si>
  <si>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</si>
  <si>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</si>
  <si>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</si>
  <si>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</si>
  <si>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</si>
  <si>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</si>
  <si>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</si>
  <si>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</si>
  <si>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</si>
  <si>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</si>
  <si>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</si>
  <si>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</si>
  <si>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</si>
  <si>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</si>
  <si>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</si>
  <si>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</si>
  <si>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</si>
  <si>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</si>
  <si>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</si>
  <si>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</si>
  <si>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</si>
  <si>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</si>
  <si>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</si>
  <si>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</si>
  <si>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</si>
  <si>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</si>
  <si>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</si>
  <si>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</si>
  <si>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</si>
  <si>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</si>
  <si>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</si>
  <si>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</si>
  <si>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</si>
  <si>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</si>
  <si>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</si>
  <si>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</si>
  <si>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</si>
  <si>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</si>
  <si>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</si>
  <si>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</si>
  <si>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</si>
  <si>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</si>
  <si>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</si>
  <si>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</si>
  <si>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</si>
  <si>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</si>
  <si>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</si>
  <si>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</si>
  <si>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</si>
  <si>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</si>
  <si>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</si>
  <si>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</si>
  <si>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</si>
  <si>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</si>
  <si>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</si>
  <si>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</si>
  <si>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</si>
  <si>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</si>
  <si>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</si>
  <si>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</si>
  <si>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</si>
  <si>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</si>
  <si>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</si>
  <si>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</si>
  <si>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</si>
  <si>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</si>
  <si>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</si>
  <si>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</si>
  <si>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</si>
  <si>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</si>
  <si>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</si>
  <si>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</si>
  <si>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</si>
  <si>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</si>
  <si>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</si>
  <si>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</si>
  <si>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</si>
  <si>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</si>
  <si>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</si>
  <si>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</si>
  <si>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</si>
  <si>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</si>
  <si>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</si>
  <si>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</si>
  <si>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</si>
  <si>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</si>
  <si>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</si>
  <si>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</si>
  <si>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</si>
  <si>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</si>
  <si>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</si>
  <si>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</si>
  <si>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</si>
  <si>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</si>
  <si>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</si>
  <si>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</si>
  <si>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</si>
  <si>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</si>
  <si>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</si>
  <si>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</si>
  <si>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</si>
  <si>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</si>
  <si>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</si>
  <si>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</si>
  <si>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</si>
  <si>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</si>
  <si>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</si>
  <si>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</si>
  <si>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</si>
  <si>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</si>
  <si>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</si>
  <si>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</si>
  <si>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</si>
  <si>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</si>
  <si>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</si>
  <si>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</si>
  <si>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</si>
  <si>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</si>
  <si>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</si>
  <si>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</si>
  <si>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</si>
  <si>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</si>
  <si>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</si>
  <si>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</si>
  <si>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</si>
  <si>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</si>
  <si>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</si>
  <si>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</si>
  <si>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</si>
  <si>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</si>
  <si>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</si>
  <si>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</si>
  <si>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</si>
  <si>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</si>
  <si>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</si>
  <si>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</si>
  <si>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</si>
  <si>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</si>
  <si>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</si>
  <si>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</si>
  <si>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</si>
  <si>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</si>
  <si>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</si>
  <si>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</si>
  <si>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</si>
  <si>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</si>
  <si>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</si>
  <si>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</si>
  <si>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</si>
  <si>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</si>
  <si>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</si>
  <si>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</si>
  <si>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</si>
  <si>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</si>
  <si>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</si>
  <si>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</si>
  <si>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</si>
  <si>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</si>
  <si>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</si>
  <si>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</si>
  <si>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</si>
  <si>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</si>
  <si>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</si>
  <si>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</si>
  <si>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</si>
  <si>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</si>
  <si>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</si>
  <si>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</si>
  <si>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</si>
  <si>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</si>
  <si>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</si>
  <si>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</si>
  <si>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</si>
  <si>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</si>
  <si>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</si>
  <si>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</si>
  <si>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</si>
  <si>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</si>
  <si>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</si>
  <si>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</si>
  <si>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</si>
  <si>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</si>
  <si>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</si>
  <si>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</si>
  <si>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</si>
  <si>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</si>
  <si>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</si>
  <si>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</si>
  <si>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</si>
  <si>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</si>
  <si>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</si>
  <si>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</si>
  <si>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</si>
  <si>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</si>
  <si>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</si>
  <si>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</si>
  <si>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</si>
  <si>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</si>
  <si>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</si>
  <si>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</si>
  <si>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</si>
  <si>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</si>
  <si>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</si>
  <si>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</si>
  <si>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</si>
  <si>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</si>
  <si>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</si>
  <si>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</si>
  <si>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</si>
  <si>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</si>
  <si>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</si>
  <si>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</si>
  <si>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</si>
  <si>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</si>
  <si>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</si>
  <si>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</si>
  <si>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</si>
  <si>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</si>
  <si>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</si>
  <si>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</si>
  <si>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</si>
  <si>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</si>
  <si>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</si>
  <si>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</si>
  <si>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</si>
  <si>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</si>
  <si>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</si>
  <si>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</si>
  <si>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</si>
  <si>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</si>
  <si>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</si>
  <si>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</si>
  <si>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</si>
  <si>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</si>
  <si>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</si>
  <si>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</si>
  <si>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</si>
  <si>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</si>
  <si>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</si>
  <si>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</si>
  <si>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</si>
  <si>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</si>
  <si>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</si>
  <si>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</si>
  <si>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</si>
  <si>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</si>
  <si>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</si>
  <si>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</si>
  <si>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</si>
  <si>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</si>
  <si>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</si>
  <si>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</si>
  <si>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</si>
  <si>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</si>
  <si>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</si>
  <si>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</si>
  <si>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</si>
  <si>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</si>
  <si>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</si>
  <si>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</si>
  <si>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</si>
  <si>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</si>
  <si>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</si>
  <si>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</si>
  <si>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</si>
  <si>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</si>
  <si>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</si>
  <si>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</si>
  <si>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</si>
  <si>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</si>
  <si>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</si>
  <si>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</si>
  <si>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</si>
  <si>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</si>
  <si>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</si>
  <si>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</si>
  <si>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</si>
  <si>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</si>
  <si>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</si>
  <si>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</si>
  <si>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</si>
  <si>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</si>
  <si>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</si>
  <si>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</si>
  <si>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</si>
  <si>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</si>
  <si>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</si>
  <si>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</si>
  <si>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</si>
  <si>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</si>
  <si>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</si>
  <si>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</si>
  <si>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</si>
  <si>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</si>
  <si>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</si>
  <si>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</si>
  <si>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</si>
  <si>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</si>
  <si>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</si>
  <si>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</si>
  <si>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</si>
  <si>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</si>
  <si>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</si>
  <si>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</si>
  <si>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</si>
  <si>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</si>
  <si>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</si>
  <si>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</si>
  <si>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</si>
  <si>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</si>
  <si>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</si>
  <si>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</si>
  <si>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</si>
  <si>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</si>
  <si>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</si>
  <si>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</si>
  <si>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</si>
  <si>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</si>
  <si>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</si>
  <si>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</si>
  <si>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</si>
  <si>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</si>
  <si>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</si>
  <si>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</si>
  <si>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</si>
  <si>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</si>
  <si>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</si>
  <si>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</si>
  <si>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</si>
  <si>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</si>
  <si>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</si>
  <si>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</si>
  <si>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</si>
  <si>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</si>
  <si>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</si>
  <si>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</si>
  <si>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</si>
  <si>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</si>
  <si>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</si>
  <si>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</si>
  <si>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</si>
  <si>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</si>
  <si>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</si>
  <si>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</si>
  <si>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</si>
  <si>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</si>
  <si>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</si>
  <si>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</si>
  <si>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</si>
  <si>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</si>
  <si>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</si>
  <si>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</si>
  <si>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</si>
  <si>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</si>
  <si>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</si>
  <si>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</si>
  <si>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</si>
  <si>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</si>
  <si>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</si>
  <si>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</si>
  <si>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</si>
  <si>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</si>
  <si>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</si>
  <si>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</si>
  <si>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</si>
  <si>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</si>
  <si>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</si>
  <si>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</si>
  <si>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</si>
  <si>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</si>
  <si>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</si>
  <si>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</si>
  <si>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</si>
  <si>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</si>
  <si>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</si>
  <si>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</si>
  <si>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</si>
  <si>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</si>
  <si>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</si>
  <si>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</si>
  <si>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</si>
  <si>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</si>
  <si>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</si>
  <si>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</si>
  <si>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</si>
  <si>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</si>
  <si>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</si>
  <si>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</si>
  <si>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</si>
  <si>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</si>
  <si>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</si>
  <si>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</si>
  <si>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</si>
  <si>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</si>
  <si>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</si>
  <si>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</si>
  <si>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</si>
  <si>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</si>
  <si>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</si>
  <si>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</si>
  <si>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</si>
  <si>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</si>
  <si>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</si>
  <si>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</si>
  <si>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</si>
  <si>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</si>
  <si>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</si>
  <si>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</si>
  <si>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</si>
  <si>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</si>
  <si>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</si>
  <si>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</si>
  <si>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</si>
  <si>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</si>
  <si>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</si>
  <si>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</si>
  <si>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</si>
  <si>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</si>
  <si>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</si>
  <si>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</si>
  <si>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</si>
  <si>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</si>
  <si>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</si>
  <si>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</si>
  <si>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</si>
  <si>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</si>
  <si>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</si>
  <si>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</si>
  <si>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</si>
  <si>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</si>
  <si>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</si>
  <si>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</si>
  <si>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</si>
  <si>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</si>
  <si>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</si>
  <si>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</si>
  <si>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</si>
  <si>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</si>
  <si>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</si>
  <si>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</si>
  <si>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</si>
  <si>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</si>
  <si>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</si>
  <si>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</si>
  <si>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</si>
  <si>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</si>
  <si>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</si>
  <si>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</si>
  <si>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</si>
  <si>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</si>
  <si>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</si>
  <si>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</si>
  <si>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</si>
  <si>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</si>
  <si>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</si>
  <si>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</si>
  <si>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</si>
  <si>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</si>
  <si>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</si>
  <si>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</si>
  <si>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</si>
  <si>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</si>
  <si>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</si>
  <si>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</si>
  <si>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</si>
  <si>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</si>
  <si>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</si>
  <si>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</si>
  <si>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</si>
  <si>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</si>
  <si>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</si>
  <si>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</si>
  <si>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</si>
  <si>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</si>
  <si>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</si>
  <si>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</si>
  <si>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</si>
  <si>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</si>
  <si>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</si>
  <si>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</si>
  <si>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</si>
  <si>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</si>
  <si>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</si>
  <si>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</si>
  <si>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</si>
  <si>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</si>
  <si>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</si>
  <si>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</si>
  <si>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</si>
  <si>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</si>
  <si>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</si>
  <si>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</si>
  <si>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</si>
  <si>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</si>
  <si>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</si>
  <si>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</si>
  <si>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</si>
  <si>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</si>
  <si>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</si>
  <si>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</si>
  <si>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</si>
  <si>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</si>
  <si>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</si>
  <si>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</si>
  <si>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</si>
  <si>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</si>
  <si>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</si>
  <si>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</si>
  <si>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</si>
  <si>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</si>
  <si>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</si>
  <si>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</si>
  <si>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</si>
  <si>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</si>
  <si>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</si>
  <si>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</si>
  <si>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</si>
  <si>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</si>
  <si>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</si>
  <si>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</si>
  <si>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</si>
  <si>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</si>
  <si>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</si>
  <si>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</si>
  <si>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</si>
  <si>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</si>
  <si>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</si>
  <si>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</si>
  <si>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</si>
  <si>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</si>
  <si>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</si>
  <si>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</si>
  <si>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</si>
  <si>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</si>
  <si>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</si>
  <si>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</si>
  <si>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</si>
  <si>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</si>
  <si>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</si>
  <si>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</si>
  <si>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</si>
  <si>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</si>
  <si>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</si>
  <si>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</si>
  <si>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</si>
  <si>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</si>
  <si>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</si>
  <si>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</si>
  <si>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</si>
  <si>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</si>
  <si>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</si>
  <si>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</si>
  <si>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</si>
  <si>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</si>
  <si>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</si>
  <si>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</si>
  <si>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</si>
  <si>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</si>
  <si>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</si>
  <si>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</si>
  <si>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</si>
  <si>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</si>
  <si>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</si>
  <si>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</si>
  <si>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</si>
  <si>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</si>
  <si>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</si>
  <si>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</si>
  <si>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</si>
  <si>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</si>
  <si>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</si>
  <si>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</si>
  <si>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</si>
  <si>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</si>
  <si>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</si>
  <si>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</si>
  <si>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</si>
  <si>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</si>
  <si>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</si>
  <si>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</si>
  <si>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</si>
  <si>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</si>
  <si>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</si>
  <si>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</si>
  <si>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</si>
  <si>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</si>
  <si>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</si>
  <si>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</si>
  <si>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</si>
  <si>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</si>
  <si>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</si>
  <si>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</si>
  <si>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</si>
  <si>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</si>
  <si>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</si>
  <si>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</si>
  <si>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</si>
  <si>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</si>
  <si>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</si>
  <si>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</si>
  <si>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</si>
  <si>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</si>
  <si>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</si>
  <si>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</si>
  <si>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</si>
  <si>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</si>
  <si>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</si>
  <si>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</si>
  <si>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</si>
  <si>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</si>
  <si>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</si>
  <si>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</si>
  <si>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</si>
  <si>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</si>
  <si>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</si>
  <si>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</si>
  <si>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</si>
  <si>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</si>
  <si>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</si>
  <si>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</si>
  <si>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</si>
  <si>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</si>
  <si>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</si>
  <si>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</si>
  <si>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</si>
  <si>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</si>
  <si>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</si>
  <si>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</si>
  <si>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</si>
  <si>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</si>
  <si>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</si>
  <si>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</si>
  <si>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</si>
  <si>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</si>
  <si>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</si>
  <si>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</si>
  <si>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</si>
  <si>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</si>
  <si>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</si>
  <si>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</si>
  <si>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</si>
  <si>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</si>
  <si>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</si>
  <si>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</si>
  <si>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</si>
  <si>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</si>
  <si>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</si>
  <si>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</si>
  <si>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</si>
  <si>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</si>
  <si>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</si>
  <si>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</si>
  <si>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</si>
  <si>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</si>
  <si>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</si>
  <si>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</si>
  <si>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</si>
  <si>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</si>
  <si>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</si>
  <si>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</si>
  <si>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</si>
  <si>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</si>
  <si>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</si>
  <si>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</si>
  <si>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</si>
  <si>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</si>
  <si>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</si>
  <si>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</si>
  <si>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</si>
  <si>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</si>
  <si>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</si>
  <si>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</si>
  <si>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</si>
  <si>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</si>
  <si>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</si>
  <si>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</si>
  <si>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</si>
  <si>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</si>
  <si>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</si>
  <si>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</si>
  <si>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</si>
  <si>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</si>
  <si>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</si>
  <si>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</si>
  <si>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</si>
  <si>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</si>
  <si>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</si>
  <si>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</si>
  <si>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</si>
  <si>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</si>
  <si>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</si>
  <si>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</si>
  <si>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</si>
  <si>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</si>
  <si>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</si>
  <si>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</si>
  <si>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</si>
  <si>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</si>
  <si>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</si>
  <si>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</si>
  <si>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</si>
  <si>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</si>
  <si>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</si>
  <si>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</si>
  <si>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</si>
  <si>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</si>
  <si>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</si>
  <si>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</si>
  <si>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</si>
  <si>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</si>
  <si>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</si>
  <si>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</si>
  <si>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</si>
  <si>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</si>
  <si>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</si>
  <si>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</si>
  <si>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</si>
  <si>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</si>
  <si>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</si>
  <si>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</si>
  <si>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</si>
  <si>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</si>
  <si>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</si>
  <si>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</si>
  <si>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</si>
  <si>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</si>
  <si>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</si>
  <si>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</si>
  <si>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</si>
  <si>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</si>
  <si>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</si>
  <si>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</si>
  <si>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</si>
  <si>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</si>
  <si>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</si>
  <si>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</si>
  <si>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</si>
  <si>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</si>
  <si>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</si>
  <si>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</si>
  <si>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</si>
  <si>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</si>
  <si>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</si>
  <si>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</si>
  <si>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</si>
  <si>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</si>
  <si>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</si>
  <si>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</si>
  <si>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</si>
  <si>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</si>
  <si>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</si>
  <si>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</si>
  <si>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</si>
  <si>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</si>
  <si>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</si>
  <si>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</si>
  <si>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</si>
  <si>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</si>
  <si>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</si>
  <si>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</si>
  <si>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</si>
  <si>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</si>
  <si>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</si>
  <si>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</si>
  <si>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</si>
  <si>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</si>
  <si>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</si>
  <si>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</si>
  <si>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</si>
  <si>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</si>
  <si>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</si>
  <si>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</si>
  <si>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</si>
  <si>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</si>
  <si>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</si>
  <si>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</si>
  <si>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</si>
  <si>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</si>
  <si>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</si>
  <si>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</si>
  <si>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</si>
  <si>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</si>
  <si>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</si>
  <si>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</si>
  <si>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</si>
  <si>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</si>
  <si>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</si>
  <si>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</si>
  <si>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</si>
  <si>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</si>
  <si>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</si>
  <si>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</si>
  <si>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</si>
  <si>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</si>
  <si>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</si>
  <si>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</si>
  <si>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</si>
  <si>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</si>
  <si>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</si>
  <si>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</si>
  <si>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</si>
  <si>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</si>
  <si>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</si>
  <si>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</si>
  <si>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</si>
  <si>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</si>
  <si>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</si>
  <si>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</si>
  <si>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</si>
  <si>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</si>
  <si>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</si>
  <si>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</si>
  <si>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</si>
  <si>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</si>
  <si>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</si>
  <si>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</si>
  <si>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</si>
  <si>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</si>
  <si>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</si>
  <si>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</si>
  <si>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</si>
  <si>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</si>
  <si>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</si>
  <si>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</si>
  <si>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</si>
  <si>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</si>
  <si>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</si>
  <si>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</si>
  <si>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</si>
  <si>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</si>
  <si>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</si>
  <si>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</si>
  <si>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</si>
  <si>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</si>
  <si>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</si>
  <si>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</si>
  <si>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</si>
  <si>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</si>
  <si>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</si>
  <si>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</si>
  <si>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</si>
  <si>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</si>
  <si>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</si>
  <si>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</si>
  <si>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</si>
  <si>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</si>
  <si>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</si>
  <si>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</si>
  <si>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</si>
  <si>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</si>
  <si>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</si>
  <si>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</si>
  <si>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</si>
  <si>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</si>
  <si>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</si>
  <si>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</si>
  <si>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</si>
  <si>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</si>
  <si>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</si>
  <si>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</si>
  <si>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</si>
  <si>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</si>
  <si>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</si>
  <si>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</si>
  <si>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</si>
  <si>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</si>
  <si>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</si>
  <si>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</si>
  <si>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</si>
  <si>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</si>
  <si>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</si>
  <si>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</si>
  <si>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</si>
  <si>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</si>
  <si>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</si>
  <si>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</si>
  <si>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</si>
  <si>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</si>
  <si>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</si>
  <si>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</si>
  <si>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</si>
  <si>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</si>
  <si>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</si>
  <si>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</si>
  <si>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</si>
  <si>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</si>
  <si>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</si>
  <si>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</si>
  <si>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</si>
  <si>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</si>
  <si>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</si>
  <si>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</si>
  <si>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</si>
  <si>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</si>
  <si>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</si>
  <si>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</si>
  <si>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</si>
  <si>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</si>
  <si>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</si>
  <si>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</si>
  <si>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</si>
  <si>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</si>
  <si>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</si>
  <si>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</si>
  <si>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</si>
  <si>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</si>
  <si>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</si>
  <si>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</si>
  <si>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</si>
  <si>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</si>
  <si>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</si>
  <si>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</si>
  <si>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</si>
  <si>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</si>
  <si>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</si>
  <si>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</si>
  <si>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</si>
  <si>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</si>
  <si>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</si>
  <si>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</si>
  <si>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</si>
  <si>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</si>
  <si>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</si>
  <si>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</si>
  <si>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</si>
  <si>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</si>
  <si>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</si>
  <si>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</si>
  <si>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</si>
  <si>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</si>
  <si>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</si>
  <si>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</si>
  <si>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</si>
  <si>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</si>
  <si>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</si>
  <si>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</si>
  <si>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</si>
  <si>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</si>
  <si>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</si>
  <si>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</si>
  <si>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</si>
  <si>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</si>
  <si>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</si>
  <si>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</si>
  <si>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</si>
  <si>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</si>
  <si>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</si>
  <si>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</si>
  <si>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</si>
  <si>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</si>
  <si>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</si>
  <si>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</si>
  <si>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</si>
  <si>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</si>
  <si>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</si>
  <si>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</si>
  <si>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</si>
  <si>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</si>
  <si>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</si>
  <si>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</si>
  <si>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</si>
  <si>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</si>
  <si>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</si>
  <si>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</si>
  <si>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</si>
  <si>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</si>
  <si>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</si>
  <si>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</si>
  <si>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</si>
  <si>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</si>
  <si>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</si>
  <si>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</si>
  <si>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</si>
  <si>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</si>
  <si>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</si>
  <si>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</si>
  <si>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</si>
  <si>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</si>
  <si>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</si>
  <si>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</si>
  <si>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</si>
  <si>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</si>
  <si>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</si>
  <si>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</si>
  <si>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</si>
  <si>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</si>
  <si>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</si>
  <si>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</si>
  <si>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</si>
  <si>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</si>
  <si>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</si>
  <si>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</si>
  <si>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</si>
  <si>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</si>
  <si>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</si>
  <si>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</si>
  <si>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</si>
  <si>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</si>
  <si>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</si>
  <si>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</si>
  <si>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</si>
  <si>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</si>
  <si>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</si>
  <si>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</si>
  <si>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</si>
  <si>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</si>
  <si>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</si>
  <si>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</si>
  <si>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</si>
  <si>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</si>
  <si>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</si>
  <si>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</si>
  <si>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</si>
  <si>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</si>
  <si>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</si>
  <si>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</si>
  <si>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</si>
  <si>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</si>
  <si>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</si>
  <si>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</si>
  <si>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</si>
  <si>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</si>
  <si>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</si>
  <si>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</si>
  <si>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</si>
  <si>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</si>
  <si>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</si>
  <si>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</si>
  <si>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</si>
  <si>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</si>
  <si>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</si>
  <si>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</si>
  <si>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</si>
  <si>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</si>
  <si>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</si>
  <si>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</si>
  <si>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</si>
  <si>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</si>
  <si>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</si>
  <si>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</si>
  <si>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</si>
  <si>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</si>
  <si>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</si>
  <si>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</si>
  <si>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</si>
  <si>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</si>
  <si>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</si>
  <si>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</si>
  <si>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</si>
  <si>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</si>
  <si>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</si>
  <si>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</si>
  <si>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</si>
  <si>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</si>
  <si>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</si>
  <si>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</si>
  <si>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</si>
  <si>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</si>
  <si>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</si>
  <si>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</si>
  <si>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</si>
  <si>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</si>
  <si>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</si>
  <si>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</si>
  <si>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</si>
  <si>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</si>
  <si>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</si>
  <si>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</si>
  <si>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</si>
  <si>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</si>
  <si>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</si>
  <si>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</si>
  <si>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</si>
  <si>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</si>
  <si>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</si>
  <si>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</si>
  <si>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</si>
  <si>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</si>
  <si>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</si>
  <si>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</si>
  <si>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</si>
  <si>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</si>
  <si>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</si>
  <si>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</si>
  <si>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</si>
  <si>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</si>
  <si>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</si>
  <si>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</si>
  <si>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</si>
  <si>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</si>
  <si>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</si>
  <si>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</si>
  <si>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</si>
  <si>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</si>
  <si>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</si>
  <si>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</si>
  <si>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</si>
  <si>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</si>
  <si>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</si>
  <si>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</si>
  <si>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</si>
  <si>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</si>
  <si>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</si>
  <si>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</si>
  <si>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</si>
  <si>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</si>
  <si>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</si>
  <si>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</si>
  <si>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</si>
  <si>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</si>
  <si>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</si>
  <si>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</si>
  <si>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</si>
  <si>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</si>
  <si>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</si>
  <si>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</si>
  <si>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</si>
  <si>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</si>
  <si>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</si>
  <si>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</si>
  <si>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</si>
  <si>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</si>
  <si>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</si>
  <si>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</si>
  <si>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</si>
  <si>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</si>
  <si>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</si>
  <si>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</si>
  <si>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</si>
  <si>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</si>
  <si>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</si>
  <si>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</si>
  <si>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</si>
  <si>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</si>
  <si>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</si>
  <si>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</si>
  <si>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</si>
  <si>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</si>
  <si>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</si>
  <si>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</si>
  <si>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</si>
  <si>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</si>
  <si>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</si>
  <si>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</si>
  <si>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</si>
  <si>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</si>
  <si>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</si>
  <si>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</si>
  <si>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</si>
  <si>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</si>
  <si>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</si>
  <si>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</si>
  <si>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</si>
  <si>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</si>
  <si>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</si>
  <si>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</si>
  <si>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</si>
  <si>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</si>
  <si>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</si>
  <si>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</si>
  <si>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</si>
  <si>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</si>
  <si>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</si>
  <si>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</si>
  <si>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</si>
  <si>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</si>
  <si>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</si>
  <si>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</si>
  <si>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</si>
  <si>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</si>
  <si>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</si>
  <si>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</si>
  <si>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</si>
  <si>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</si>
  <si>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</si>
  <si>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</si>
  <si>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</si>
  <si>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</si>
  <si>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</si>
  <si>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</si>
  <si>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</si>
  <si>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</si>
  <si>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</si>
  <si>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</si>
  <si>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</si>
  <si>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</si>
  <si>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</si>
  <si>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</si>
  <si>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</si>
  <si>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</si>
  <si>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</si>
  <si>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</si>
  <si>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</si>
  <si>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</si>
  <si>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</si>
  <si>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</si>
  <si>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</si>
  <si>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</si>
  <si>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</si>
  <si>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</si>
  <si>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</si>
  <si>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</si>
  <si>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</si>
  <si>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</si>
  <si>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</si>
  <si>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</si>
  <si>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</si>
  <si>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</si>
  <si>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</si>
  <si>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</si>
  <si>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</si>
  <si>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</si>
  <si>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</si>
  <si>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</si>
  <si>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</si>
  <si>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</si>
  <si>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</si>
  <si>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</si>
  <si>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</si>
  <si>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</si>
  <si>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</si>
  <si>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</si>
  <si>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</si>
  <si>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</si>
  <si>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</si>
  <si>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</si>
  <si>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</si>
  <si>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</si>
  <si>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</si>
  <si>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</si>
  <si>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</si>
  <si>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</si>
  <si>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</si>
  <si>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</si>
  <si>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</si>
  <si>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</si>
  <si>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</si>
  <si>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</si>
  <si>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</si>
  <si>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</si>
  <si>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</si>
  <si>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</si>
  <si>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</si>
  <si>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</si>
  <si>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</si>
  <si>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</si>
  <si>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</si>
  <si>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</si>
  <si>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</si>
  <si>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</si>
  <si>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</si>
  <si>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</si>
  <si>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</si>
  <si>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</si>
  <si>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</si>
  <si>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</si>
  <si>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</si>
  <si>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</si>
  <si>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</si>
  <si>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</si>
  <si>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</si>
  <si>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</si>
  <si>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</si>
  <si>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</si>
  <si>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</si>
  <si>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</si>
  <si>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</si>
  <si>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</si>
  <si>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</si>
  <si>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</si>
  <si>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</si>
  <si>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</si>
  <si>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</si>
  <si>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</si>
  <si>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</si>
  <si>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</si>
  <si>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</si>
  <si>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</si>
  <si>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</si>
  <si>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</si>
  <si>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</si>
  <si>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</si>
  <si>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</si>
  <si>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</si>
  <si>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</si>
  <si>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</si>
  <si>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</si>
  <si>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</si>
  <si>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</si>
  <si>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</si>
  <si>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</si>
  <si>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</si>
  <si>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</si>
  <si>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</si>
  <si>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</si>
  <si>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</si>
  <si>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</si>
  <si>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</si>
  <si>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</si>
  <si>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</si>
  <si>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</si>
  <si>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</si>
  <si>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</si>
  <si>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</si>
  <si>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</si>
  <si>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</si>
  <si>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</si>
  <si>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</si>
  <si>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</si>
  <si>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</si>
  <si>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</si>
  <si>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</si>
  <si>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</si>
  <si>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</si>
  <si>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</si>
  <si>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</si>
  <si>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</si>
  <si>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</si>
  <si>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</si>
  <si>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</si>
  <si>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</si>
  <si>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</si>
  <si>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</si>
  <si>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</si>
  <si>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</si>
  <si>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</si>
  <si>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</si>
  <si>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</si>
  <si>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</si>
  <si>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</si>
  <si>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</si>
  <si>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</si>
  <si>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</si>
  <si>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</si>
  <si>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</si>
  <si>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</si>
  <si>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</si>
  <si>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</si>
  <si>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</si>
  <si>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</si>
  <si>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</si>
  <si>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</si>
  <si>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</si>
  <si>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</si>
  <si>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</si>
  <si>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</si>
  <si>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</si>
  <si>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</si>
  <si>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</si>
  <si>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</si>
  <si>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</si>
  <si>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</si>
  <si>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</si>
  <si>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</si>
  <si>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</si>
  <si>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</si>
  <si>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</si>
  <si>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</si>
  <si>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</si>
  <si>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</si>
  <si>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</si>
  <si>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</si>
  <si>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</si>
  <si>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</si>
  <si>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</si>
  <si>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</si>
  <si>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</si>
  <si>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</si>
  <si>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</si>
  <si>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</si>
  <si>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</si>
  <si>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</si>
  <si>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</si>
  <si>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</si>
  <si>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</si>
  <si>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</si>
  <si>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</si>
  <si>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</si>
  <si>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</si>
  <si>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</si>
  <si>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</si>
  <si>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</si>
  <si>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</si>
  <si>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</si>
  <si>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</si>
  <si>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</si>
  <si>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</si>
  <si>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</si>
  <si>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</si>
  <si>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</si>
  <si>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</si>
  <si>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</si>
  <si>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</si>
  <si>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</si>
  <si>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</si>
  <si>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</si>
  <si>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</si>
  <si>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</si>
  <si>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</si>
  <si>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</si>
  <si>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</si>
  <si>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</si>
  <si>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</si>
  <si>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</si>
  <si>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</si>
  <si>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</si>
  <si>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</si>
  <si>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</si>
  <si>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</si>
  <si>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</si>
  <si>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</si>
  <si>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</si>
  <si>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</si>
  <si>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</si>
  <si>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</si>
  <si>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</si>
  <si>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</si>
  <si>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</si>
  <si>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</si>
  <si>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</si>
  <si>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</si>
  <si>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</si>
  <si>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</si>
  <si>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</si>
  <si>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</si>
  <si>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</si>
  <si>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</si>
  <si>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</si>
  <si>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</si>
  <si>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</si>
  <si>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</si>
  <si>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</si>
  <si>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</si>
  <si>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</si>
  <si>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</si>
  <si>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</si>
  <si>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</si>
  <si>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</si>
  <si>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</si>
  <si>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</si>
  <si>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</si>
  <si>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</si>
  <si>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</si>
  <si>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</si>
  <si>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</si>
  <si>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</si>
  <si>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</si>
  <si>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</si>
  <si>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</si>
  <si>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</si>
  <si>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</si>
  <si>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</si>
  <si>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</si>
  <si>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</si>
  <si>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</si>
  <si>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</si>
  <si>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</si>
  <si>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</si>
  <si>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</si>
  <si>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</si>
  <si>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</si>
  <si>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</si>
  <si>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</si>
  <si>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</si>
  <si>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</si>
  <si>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</si>
  <si>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</si>
  <si>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</si>
  <si>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</si>
  <si>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</si>
  <si>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</si>
  <si>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</si>
  <si>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</si>
  <si>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</si>
  <si>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</si>
  <si>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</si>
  <si>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</si>
  <si>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</si>
  <si>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</si>
  <si>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</si>
  <si>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</si>
  <si>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</si>
  <si>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</si>
  <si>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</si>
  <si>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</si>
  <si>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</si>
  <si>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</si>
  <si>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</si>
  <si>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</si>
  <si>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</si>
  <si>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</si>
  <si>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</si>
  <si>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</si>
  <si>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</si>
  <si>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</si>
  <si>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</si>
  <si>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</si>
  <si>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</si>
  <si>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</si>
  <si>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</si>
  <si>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</si>
  <si>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</si>
  <si>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</si>
  <si>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</si>
  <si>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</si>
  <si>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</si>
  <si>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</si>
  <si>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</si>
  <si>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</si>
  <si>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</si>
  <si>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</si>
  <si>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</si>
  <si>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</si>
  <si>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</si>
  <si>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</si>
  <si>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</si>
  <si>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</si>
  <si>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</si>
  <si>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</si>
  <si>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</si>
  <si>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</si>
  <si>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</si>
  <si>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</si>
  <si>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</si>
  <si>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</si>
  <si>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</si>
  <si>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</si>
  <si>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</si>
  <si>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</si>
  <si>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</si>
  <si>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</si>
  <si>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</si>
  <si>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</si>
  <si>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</si>
  <si>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</si>
  <si>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</si>
  <si>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</si>
  <si>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</si>
  <si>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</si>
  <si>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</si>
  <si>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</si>
  <si>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</si>
  <si>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</si>
  <si>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</si>
  <si>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</si>
  <si>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</si>
  <si>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</si>
  <si>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</si>
  <si>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</si>
  <si>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</si>
  <si>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</si>
  <si>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</si>
  <si>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</si>
  <si>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</si>
  <si>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</si>
  <si>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</si>
  <si>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</si>
  <si>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</si>
  <si>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</si>
  <si>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</si>
  <si>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</si>
  <si>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</si>
  <si>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</si>
  <si>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</si>
  <si>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</si>
  <si>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</si>
  <si>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</si>
  <si>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</si>
  <si>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</si>
  <si>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</si>
  <si>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</si>
  <si>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</si>
  <si>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</si>
  <si>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</si>
  <si>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</si>
  <si>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</si>
  <si>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</si>
  <si>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</si>
  <si>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</si>
  <si>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</si>
  <si>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</si>
  <si>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</si>
  <si>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</si>
  <si>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</si>
  <si>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</si>
  <si>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</si>
  <si>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</si>
  <si>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</si>
  <si>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</si>
  <si>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</si>
  <si>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</si>
  <si>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</si>
  <si>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</si>
  <si>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</si>
  <si>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</si>
  <si>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</si>
  <si>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</si>
  <si>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</si>
  <si>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</si>
  <si>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</si>
  <si>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</si>
  <si>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</si>
  <si>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</si>
  <si>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</si>
  <si>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</si>
  <si>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</si>
  <si>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</si>
  <si>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</si>
  <si>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</si>
  <si>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</si>
  <si>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</si>
  <si>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</si>
  <si>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</si>
  <si>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</si>
  <si>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</si>
  <si>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</si>
  <si>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</si>
  <si>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</si>
  <si>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</si>
  <si>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</si>
  <si>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</si>
  <si>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</si>
  <si>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</si>
  <si>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</si>
  <si>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</si>
  <si>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</si>
  <si>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</si>
  <si>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</si>
  <si>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</si>
  <si>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</si>
  <si>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</si>
  <si>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</si>
  <si>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</si>
  <si>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</si>
  <si>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</si>
  <si>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</si>
  <si>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</si>
  <si>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</si>
  <si>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</si>
  <si>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</si>
  <si>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</si>
  <si>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</si>
  <si>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</si>
  <si>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</si>
  <si>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</si>
  <si>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</si>
  <si>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</si>
  <si>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</si>
  <si>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</si>
  <si>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</si>
  <si>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</si>
  <si>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</si>
  <si>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</si>
  <si>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</si>
  <si>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</si>
  <si>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</si>
  <si>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</si>
  <si>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</si>
  <si>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</si>
  <si>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</si>
  <si>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</si>
  <si>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</si>
  <si>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</si>
  <si>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</si>
  <si>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</si>
  <si>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</si>
  <si>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</si>
  <si>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</si>
  <si>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</si>
  <si>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</si>
  <si>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</si>
  <si>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</si>
  <si>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</si>
  <si>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</si>
  <si>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</si>
  <si>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</si>
  <si>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</si>
  <si>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</si>
  <si>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</si>
  <si>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</si>
  <si>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</si>
  <si>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</si>
  <si>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</si>
  <si>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</si>
  <si>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</si>
  <si>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</si>
  <si>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</si>
  <si>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</si>
  <si>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</si>
  <si>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</si>
  <si>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</si>
  <si>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</si>
  <si>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</si>
  <si>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</si>
  <si>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</si>
  <si>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</si>
  <si>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</si>
  <si>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</si>
  <si>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</si>
  <si>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</si>
  <si>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</si>
  <si>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</si>
  <si>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</si>
  <si>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</si>
  <si>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</si>
  <si>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</si>
  <si>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</si>
  <si>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</si>
  <si>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</si>
  <si>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</si>
  <si>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</si>
  <si>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</si>
  <si>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</si>
  <si>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</si>
  <si>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</si>
  <si>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</si>
  <si>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</si>
  <si>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</si>
  <si>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</si>
  <si>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</si>
  <si>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</si>
  <si>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</si>
  <si>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</si>
  <si>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</si>
  <si>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</si>
  <si>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</si>
  <si>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</si>
  <si>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</si>
  <si>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</si>
  <si>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</si>
  <si>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</si>
  <si>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</si>
  <si>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</si>
  <si>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</si>
  <si>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</si>
  <si>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</si>
  <si>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</si>
  <si>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</si>
  <si>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</si>
  <si>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</si>
  <si>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</si>
  <si>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</si>
  <si>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</si>
  <si>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</si>
  <si>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</si>
  <si>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</si>
  <si>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</si>
  <si>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</si>
  <si>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</si>
  <si>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</si>
  <si>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</si>
  <si>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</si>
  <si>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</si>
  <si>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</si>
  <si>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</si>
  <si>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</si>
  <si>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</si>
  <si>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</si>
  <si>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</si>
  <si>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</si>
  <si>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</si>
  <si>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</si>
  <si>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</si>
  <si>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</si>
  <si>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</si>
  <si>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</si>
  <si>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</si>
  <si>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</si>
  <si>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</si>
  <si>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</si>
  <si>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</si>
  <si>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</si>
  <si>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</si>
  <si>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</si>
  <si>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</si>
  <si>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</si>
  <si>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</si>
  <si>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</si>
  <si>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</si>
  <si>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</si>
  <si>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</si>
  <si>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</si>
  <si>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</si>
  <si>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</si>
  <si>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</si>
  <si>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</si>
  <si>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</si>
  <si>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</si>
  <si>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</si>
  <si>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</si>
  <si>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</si>
  <si>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</si>
  <si>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</si>
  <si>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</si>
  <si>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</si>
  <si>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</si>
  <si>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</si>
  <si>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</si>
  <si>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</si>
  <si>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</si>
  <si>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</si>
  <si>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</si>
  <si>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</si>
  <si>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</si>
  <si>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</si>
  <si>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</si>
  <si>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</si>
  <si>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</si>
  <si>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</si>
  <si>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</si>
  <si>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</si>
  <si>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</si>
  <si>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</si>
  <si>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</si>
  <si>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</si>
  <si>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</si>
  <si>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</si>
  <si>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</si>
  <si>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</si>
  <si>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</si>
  <si>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</si>
  <si>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</si>
  <si>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</si>
  <si>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</si>
  <si>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</si>
  <si>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</si>
  <si>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</si>
  <si>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</si>
  <si>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</si>
  <si>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</si>
  <si>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</si>
  <si>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</si>
  <si>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</si>
  <si>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</si>
  <si>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</si>
  <si>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</si>
  <si>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</si>
  <si>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</si>
  <si>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</si>
  <si>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</si>
  <si>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</si>
  <si>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</si>
  <si>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</si>
  <si>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</si>
  <si>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</si>
  <si>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</si>
  <si>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</si>
  <si>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</si>
  <si>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</si>
  <si>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</si>
  <si>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</si>
  <si>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</si>
  <si>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</si>
  <si>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</si>
  <si>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</si>
  <si>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</si>
  <si>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</si>
  <si>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</si>
  <si>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</si>
  <si>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</si>
  <si>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</si>
  <si>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</si>
  <si>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</si>
  <si>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</si>
  <si>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</si>
  <si>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</si>
  <si>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</si>
  <si>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</si>
  <si>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</si>
  <si>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</si>
  <si>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</si>
  <si>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</si>
  <si>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</si>
  <si>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</si>
  <si>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</si>
  <si>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</si>
  <si>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</si>
  <si>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</si>
  <si>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</si>
  <si>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</si>
  <si>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</si>
  <si>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</si>
  <si>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</si>
  <si>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</si>
  <si>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</si>
  <si>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</si>
  <si>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</si>
  <si>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</si>
  <si>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</si>
  <si>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</si>
  <si>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</si>
  <si>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</si>
  <si>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</si>
  <si>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</si>
  <si>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</si>
  <si>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</si>
  <si>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</si>
  <si>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</si>
  <si>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</si>
  <si>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</si>
  <si>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</si>
  <si>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</si>
  <si>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</si>
  <si>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</si>
  <si>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</si>
  <si>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</si>
  <si>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</si>
  <si>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</si>
  <si>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</si>
  <si>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</si>
  <si>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</si>
  <si>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</si>
  <si>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</si>
  <si>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</si>
  <si>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</si>
  <si>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</si>
  <si>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</si>
  <si>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</si>
  <si>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</si>
  <si>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</si>
  <si>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</si>
  <si>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</si>
  <si>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</si>
  <si>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</si>
  <si>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</si>
  <si>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</si>
  <si>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</si>
  <si>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</si>
  <si>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</si>
  <si>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</si>
  <si>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</si>
  <si>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</si>
  <si>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</si>
  <si>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</si>
  <si>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</si>
  <si>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</si>
  <si>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</si>
  <si>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</si>
  <si>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</si>
  <si>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</si>
  <si>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</si>
  <si>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</si>
  <si>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</si>
  <si>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</si>
  <si>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</si>
  <si>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</si>
  <si>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</si>
  <si>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</si>
  <si>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</si>
  <si>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</si>
  <si>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</si>
  <si>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</si>
  <si>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</si>
  <si>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</si>
  <si>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</si>
  <si>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</si>
  <si>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</si>
  <si>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</si>
  <si>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</si>
  <si>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</si>
  <si>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</si>
  <si>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</si>
  <si>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</si>
  <si>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</si>
  <si>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</si>
  <si>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</si>
  <si>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</si>
  <si>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</si>
  <si>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</si>
  <si>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</si>
  <si>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</si>
  <si>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</si>
  <si>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</si>
  <si>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</si>
  <si>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</si>
  <si>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</si>
  <si>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</si>
  <si>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</si>
  <si>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</si>
  <si>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</si>
  <si>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</si>
  <si>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</si>
  <si>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</si>
  <si>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</si>
  <si>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</si>
  <si>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</si>
  <si>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</si>
  <si>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</si>
  <si>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</si>
  <si>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</si>
  <si>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</si>
  <si>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</si>
  <si>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</si>
  <si>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</si>
  <si>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</si>
  <si>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</si>
  <si>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</si>
  <si>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</si>
  <si>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</si>
  <si>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</si>
  <si>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</si>
  <si>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</si>
  <si>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</si>
  <si>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</si>
  <si>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</si>
  <si>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</si>
  <si>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</si>
  <si>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</si>
  <si>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</si>
  <si>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</si>
  <si>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</si>
  <si>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</si>
  <si>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</si>
  <si>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</si>
  <si>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</si>
  <si>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</si>
  <si>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</si>
  <si>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</si>
  <si>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</si>
  <si>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</si>
  <si>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</si>
  <si>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</si>
  <si>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</si>
  <si>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</si>
  <si>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</si>
  <si>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</si>
  <si>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</si>
  <si>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</si>
  <si>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</si>
  <si>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</si>
  <si>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</si>
  <si>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</si>
  <si>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</si>
  <si>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</si>
  <si>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</si>
  <si>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</si>
  <si>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</si>
  <si>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</si>
  <si>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</si>
  <si>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</si>
  <si>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</si>
  <si>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</si>
  <si>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</si>
  <si>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</si>
  <si>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</si>
  <si>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</si>
  <si>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</si>
  <si>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</si>
  <si>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</si>
  <si>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</si>
  <si>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</si>
  <si>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</si>
  <si>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</si>
  <si>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</si>
  <si>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</si>
  <si>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</si>
  <si>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</si>
  <si>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</si>
  <si>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</si>
  <si>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</si>
  <si>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</si>
  <si>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</si>
  <si>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</si>
  <si>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</si>
  <si>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</si>
  <si>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</si>
  <si>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</si>
  <si>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</si>
  <si>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</si>
  <si>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</si>
  <si>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</si>
  <si>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</si>
  <si>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</si>
  <si>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</si>
  <si>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</si>
  <si>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</si>
  <si>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</si>
  <si>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</si>
  <si>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</si>
  <si>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</si>
  <si>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</si>
  <si>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</si>
  <si>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</si>
  <si>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</si>
  <si>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</si>
  <si>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</si>
  <si>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</si>
  <si>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</si>
  <si>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</si>
  <si>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</si>
  <si>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</si>
  <si>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</si>
  <si>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</si>
  <si>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</si>
  <si>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</si>
  <si>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</si>
  <si>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</si>
  <si>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</si>
  <si>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</si>
  <si>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</si>
  <si>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</si>
  <si>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</si>
  <si>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</si>
  <si>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</si>
  <si>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</si>
  <si>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</si>
  <si>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</si>
  <si>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</si>
  <si>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</si>
  <si>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</si>
  <si>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</si>
  <si>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</si>
  <si>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</si>
  <si>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</si>
  <si>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</si>
  <si>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</si>
  <si>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</si>
  <si>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</si>
  <si>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</si>
  <si>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</si>
  <si>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</si>
  <si>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</si>
  <si>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</si>
  <si>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</si>
  <si>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</si>
  <si>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</si>
  <si>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</si>
  <si>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</si>
  <si>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</si>
  <si>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</si>
  <si>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</si>
  <si>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</si>
  <si>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</si>
  <si>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</si>
  <si>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</si>
  <si>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</si>
  <si>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</si>
  <si>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</si>
  <si>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</si>
  <si>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</si>
  <si>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</si>
  <si>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</si>
  <si>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</si>
  <si>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</si>
  <si>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</si>
  <si>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</si>
  <si>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</si>
  <si>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</si>
  <si>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</si>
  <si>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</si>
  <si>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</si>
  <si>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</si>
  <si>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</si>
  <si>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</si>
  <si>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</si>
  <si>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</si>
  <si>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</si>
  <si>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</si>
  <si>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</si>
  <si>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</si>
  <si>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</si>
  <si>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</si>
  <si>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</si>
  <si>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</si>
  <si>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</si>
  <si>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</si>
  <si>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</si>
  <si>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</si>
  <si>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</si>
  <si>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</si>
  <si>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</si>
  <si>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</si>
  <si>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</si>
  <si>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</si>
  <si>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</si>
  <si>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</si>
  <si>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</si>
  <si>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</si>
  <si>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</si>
  <si>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</si>
  <si>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</si>
  <si>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</si>
  <si>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</si>
  <si>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</si>
  <si>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</si>
  <si>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</si>
  <si>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</si>
  <si>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</si>
  <si>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</si>
  <si>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</si>
  <si>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</si>
  <si>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</si>
  <si>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</si>
  <si>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</si>
  <si>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</si>
  <si>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</si>
  <si>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</si>
  <si>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</si>
  <si>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</si>
  <si>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</si>
  <si>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</si>
  <si>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</si>
  <si>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</si>
  <si>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</si>
  <si>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</si>
  <si>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</si>
  <si>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</si>
  <si>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</si>
  <si>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</si>
  <si>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</si>
  <si>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</si>
  <si>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</si>
  <si>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</si>
  <si>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</si>
  <si>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</si>
  <si>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</si>
  <si>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</si>
  <si>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</si>
  <si>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</si>
  <si>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</si>
  <si>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</si>
  <si>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</si>
  <si>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</si>
  <si>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</si>
  <si>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</si>
  <si>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</si>
  <si>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</si>
  <si>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</si>
  <si>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</si>
  <si>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</si>
  <si>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</si>
  <si>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</si>
  <si>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</si>
  <si>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</si>
  <si>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</si>
  <si>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</si>
  <si>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</si>
  <si>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</si>
  <si>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</si>
  <si>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</si>
  <si>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</si>
  <si>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</si>
  <si>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</si>
  <si>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</si>
  <si>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</si>
  <si>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</si>
  <si>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</si>
  <si>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</si>
  <si>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</si>
  <si>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</si>
  <si>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</si>
  <si>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</si>
  <si>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</si>
  <si>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</si>
  <si>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</si>
  <si>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</si>
  <si>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</si>
  <si>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</si>
  <si>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</si>
  <si>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</si>
  <si>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</si>
  <si>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</si>
  <si>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</si>
  <si>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</si>
  <si>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</si>
  <si>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</si>
  <si>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</si>
  <si>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</si>
  <si>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</si>
  <si>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</si>
  <si>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</si>
  <si>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</si>
  <si>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</si>
  <si>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</si>
  <si>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</si>
  <si>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</si>
  <si>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</si>
  <si>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</si>
  <si>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</si>
  <si>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</si>
  <si>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</si>
  <si>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</si>
  <si>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</si>
  <si>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</si>
  <si>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</si>
  <si>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</si>
  <si>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</si>
  <si>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</si>
  <si>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</si>
  <si>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</si>
  <si>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</si>
  <si>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</si>
  <si>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</si>
  <si>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</si>
  <si>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</si>
  <si>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</si>
  <si>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</si>
  <si>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</si>
  <si>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</si>
  <si>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</si>
  <si>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</si>
  <si>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</si>
  <si>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</si>
  <si>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</si>
  <si>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</si>
  <si>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</si>
  <si>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</si>
  <si>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</si>
  <si>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</si>
  <si>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</si>
  <si>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</si>
  <si>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</si>
  <si>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</si>
  <si>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</si>
  <si>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</si>
  <si>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</si>
  <si>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</si>
  <si>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</si>
  <si>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</si>
  <si>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</si>
  <si>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</si>
  <si>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</si>
  <si>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</si>
  <si>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</si>
  <si>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</si>
  <si>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</si>
  <si>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</si>
  <si>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</si>
  <si>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</si>
  <si>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</si>
  <si>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</si>
  <si>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</si>
  <si>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</si>
  <si>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</si>
  <si>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</si>
  <si>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</si>
  <si>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</si>
  <si>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</si>
  <si>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</si>
  <si>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</si>
  <si>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</si>
  <si>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</si>
  <si>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</si>
  <si>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</si>
  <si>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</si>
  <si>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</si>
  <si>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</si>
  <si>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</si>
  <si>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</si>
  <si>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</si>
  <si>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</si>
  <si>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</si>
  <si>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</si>
  <si>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</si>
  <si>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</si>
  <si>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</si>
  <si>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</si>
  <si>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</si>
  <si>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</si>
  <si>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</si>
  <si>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</si>
  <si>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</si>
  <si>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</si>
  <si>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</si>
  <si>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</si>
  <si>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</si>
  <si>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</si>
  <si>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</si>
  <si>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</si>
  <si>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</si>
  <si>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</si>
  <si>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</si>
  <si>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</si>
  <si>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</si>
  <si>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</si>
  <si>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</si>
  <si>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</si>
  <si>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</si>
  <si>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</si>
  <si>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</si>
  <si>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</si>
  <si>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</si>
  <si>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</si>
  <si>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</si>
  <si>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</si>
  <si>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</si>
  <si>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</si>
  <si>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</si>
  <si>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</si>
  <si>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</si>
  <si>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</si>
  <si>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</si>
  <si>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</si>
  <si>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</si>
  <si>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</si>
  <si>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</si>
  <si>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</si>
  <si>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</si>
  <si>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</si>
  <si>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</si>
  <si>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</si>
  <si>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</si>
  <si>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</si>
  <si>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</si>
  <si>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</si>
  <si>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</si>
  <si>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</si>
  <si>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</si>
  <si>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</si>
  <si>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</si>
  <si>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</si>
  <si>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</si>
  <si>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</si>
  <si>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</si>
  <si>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</si>
  <si>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</si>
  <si>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</si>
  <si>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</si>
  <si>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</si>
  <si>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</si>
  <si>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</si>
  <si>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</si>
  <si>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</si>
  <si>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</si>
  <si>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</si>
  <si>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</si>
  <si>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</si>
  <si>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</si>
  <si>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</si>
  <si>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</si>
  <si>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</si>
  <si>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</si>
  <si>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</si>
  <si>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</si>
  <si>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</si>
  <si>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</si>
  <si>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</si>
  <si>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</si>
  <si>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</si>
  <si>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</si>
  <si>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</si>
  <si>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</si>
  <si>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</si>
  <si>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</si>
  <si>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</si>
  <si>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</si>
  <si>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</si>
  <si>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</si>
  <si>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</si>
  <si>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</si>
  <si>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</si>
  <si>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</si>
  <si>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</si>
  <si>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</si>
  <si>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</si>
  <si>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</si>
  <si>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</si>
  <si>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</si>
  <si>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</si>
  <si>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</si>
  <si>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</si>
  <si>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</si>
  <si>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</si>
  <si>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</si>
  <si>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</si>
  <si>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</si>
  <si>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</si>
  <si>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</si>
  <si>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</si>
  <si>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</si>
  <si>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</si>
  <si>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</si>
  <si>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</si>
  <si>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</si>
  <si>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</si>
  <si>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</si>
  <si>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</si>
  <si>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</si>
  <si>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</si>
  <si>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</si>
  <si>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</si>
  <si>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</si>
  <si>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</si>
  <si>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</si>
  <si>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</si>
  <si>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</si>
  <si>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</si>
  <si>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</si>
  <si>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</si>
  <si>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</si>
  <si>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</si>
  <si>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</si>
  <si>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</si>
  <si>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</si>
  <si>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</si>
  <si>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</si>
  <si>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</si>
  <si>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</si>
  <si>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</si>
  <si>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</si>
  <si>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</si>
  <si>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</si>
  <si>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</si>
  <si>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</si>
  <si>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</si>
  <si>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</si>
  <si>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</si>
  <si>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</si>
  <si>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</si>
  <si>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</si>
  <si>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</si>
  <si>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</si>
  <si>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</si>
  <si>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</si>
  <si>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</si>
  <si>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</si>
  <si>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</si>
  <si>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</si>
  <si>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</si>
  <si>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</si>
  <si>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</si>
  <si>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</si>
  <si>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</si>
  <si>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</si>
  <si>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</si>
  <si>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</si>
  <si>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</si>
  <si>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</si>
  <si>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</si>
  <si>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</si>
  <si>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</si>
  <si>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</si>
  <si>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</si>
  <si>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</si>
  <si>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</si>
  <si>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</si>
  <si>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</si>
  <si>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</si>
  <si>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</si>
  <si>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</si>
  <si>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</si>
  <si>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</si>
  <si>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</si>
  <si>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</si>
  <si>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</si>
  <si>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</si>
  <si>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</si>
  <si>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</si>
  <si>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</si>
  <si>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</si>
  <si>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</si>
  <si>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</si>
  <si>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</si>
  <si>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</si>
  <si>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</si>
  <si>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</si>
  <si>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</si>
  <si>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</si>
  <si>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</si>
  <si>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</si>
  <si>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</si>
  <si>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</si>
  <si>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</si>
  <si>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</si>
  <si>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</si>
  <si>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</si>
  <si>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</si>
  <si>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</si>
  <si>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</si>
  <si>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</si>
  <si>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</si>
  <si>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</si>
  <si>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</si>
  <si>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</si>
  <si>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</si>
  <si>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</si>
  <si>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</si>
  <si>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</si>
  <si>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</si>
  <si>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</si>
  <si>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</si>
  <si>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</si>
  <si>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</si>
  <si>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</si>
  <si>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</si>
  <si>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</si>
  <si>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</si>
  <si>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</si>
  <si>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</si>
  <si>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</si>
  <si>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</si>
  <si>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</si>
  <si>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</si>
  <si>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</si>
  <si>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</si>
  <si>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</si>
  <si>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</si>
  <si>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</si>
  <si>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</si>
  <si>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</si>
  <si>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</si>
  <si>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</si>
  <si>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</si>
  <si>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</si>
  <si>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</si>
  <si>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</si>
  <si>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</si>
  <si>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</si>
  <si>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</si>
  <si>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</si>
  <si>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</si>
  <si>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</si>
  <si>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</si>
  <si>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</si>
  <si>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</si>
  <si>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</si>
  <si>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</si>
  <si>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</si>
  <si>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</si>
  <si>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</si>
  <si>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</si>
  <si>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</si>
  <si>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</si>
  <si>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</si>
  <si>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</si>
  <si>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</si>
  <si>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</si>
  <si>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</si>
  <si>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</si>
  <si>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</si>
  <si>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</si>
  <si>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</si>
  <si>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</si>
  <si>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</si>
  <si>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</si>
  <si>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</si>
  <si>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</si>
  <si>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</si>
  <si>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</si>
  <si>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</si>
  <si>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</si>
  <si>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</si>
  <si>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</si>
  <si>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</si>
  <si>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</si>
  <si>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</si>
  <si>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</si>
  <si>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</si>
  <si>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</si>
  <si>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</si>
  <si>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</si>
  <si>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</si>
  <si>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</si>
  <si>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</si>
  <si>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</si>
  <si>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</si>
  <si>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</si>
  <si>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</si>
  <si>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</si>
  <si>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</si>
  <si>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</si>
  <si>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</si>
  <si>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</si>
  <si>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</si>
  <si>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</si>
  <si>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</si>
  <si>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</si>
  <si>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</si>
  <si>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</si>
  <si>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</si>
  <si>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</si>
  <si>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</si>
  <si>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</si>
  <si>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</si>
  <si>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</si>
  <si>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</si>
  <si>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</si>
  <si>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</si>
  <si>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</si>
  <si>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</si>
  <si>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</si>
  <si>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</si>
  <si>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</si>
  <si>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</si>
  <si>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</si>
  <si>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</si>
  <si>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</si>
  <si>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</si>
  <si>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</si>
  <si>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</si>
  <si>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</si>
  <si>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</si>
  <si>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</si>
  <si>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</si>
  <si>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</si>
  <si>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</si>
  <si>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</si>
  <si>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</si>
  <si>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</si>
  <si>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</si>
  <si>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</si>
  <si>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</si>
  <si>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</si>
  <si>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</si>
  <si>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</si>
  <si>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</si>
  <si>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</si>
  <si>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</si>
  <si>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</si>
  <si>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</si>
  <si>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</si>
  <si>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</si>
  <si>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</si>
  <si>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</si>
  <si>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</si>
  <si>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</si>
  <si>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</si>
  <si>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</si>
  <si>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</si>
  <si>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</si>
  <si>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</si>
  <si>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</si>
  <si>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</si>
  <si>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</si>
  <si>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</si>
  <si>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</si>
  <si>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</si>
  <si>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</si>
  <si>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</si>
  <si>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</si>
  <si>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</si>
  <si>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</si>
  <si>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</si>
  <si>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</si>
  <si>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</si>
  <si>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</si>
  <si>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</si>
  <si>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</si>
  <si>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</si>
  <si>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</si>
  <si>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</si>
  <si>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</si>
  <si>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</si>
  <si>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</si>
  <si>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</si>
  <si>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</si>
  <si>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</si>
  <si>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</si>
  <si>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</si>
  <si>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</si>
  <si>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</si>
  <si>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</si>
  <si>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</si>
  <si>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</si>
  <si>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</si>
  <si>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</si>
  <si>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</si>
  <si>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</si>
  <si>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</si>
  <si>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</si>
  <si>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</si>
  <si>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</si>
  <si>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</si>
  <si>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</si>
  <si>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</si>
  <si>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</si>
  <si>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</si>
  <si>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</si>
  <si>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</si>
  <si>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</si>
  <si>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</si>
  <si>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</si>
  <si>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</si>
  <si>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</si>
  <si>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</si>
  <si>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</si>
  <si>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</si>
  <si>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</si>
  <si>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</si>
  <si>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</si>
  <si>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</si>
  <si>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</si>
  <si>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</si>
  <si>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</si>
  <si>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</si>
  <si>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</si>
  <si>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</si>
  <si>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</si>
  <si>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</si>
  <si>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</si>
  <si>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</si>
  <si>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</si>
  <si>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</si>
  <si>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</si>
  <si>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</si>
  <si>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</si>
  <si>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</si>
  <si>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</si>
  <si>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</si>
  <si>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</si>
  <si>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</si>
  <si>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</si>
  <si>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</si>
  <si>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</si>
  <si>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</si>
  <si>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</si>
  <si>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</si>
  <si>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</si>
  <si>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</si>
  <si>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</si>
  <si>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</si>
  <si>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</si>
  <si>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</si>
  <si>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</si>
  <si>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</si>
  <si>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</si>
  <si>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</si>
  <si>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</si>
  <si>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</si>
  <si>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</si>
  <si>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</si>
  <si>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</si>
  <si>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</si>
  <si>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</si>
  <si>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</si>
  <si>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</si>
  <si>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</si>
  <si>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</si>
  <si>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</si>
  <si>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</si>
  <si>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</si>
  <si>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</si>
  <si>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</si>
  <si>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</si>
  <si>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</si>
  <si>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</si>
  <si>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</si>
  <si>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</si>
  <si>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</si>
  <si>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</si>
  <si>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</si>
  <si>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</si>
  <si>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</si>
  <si>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</si>
  <si>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</si>
  <si>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</si>
  <si>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</si>
  <si>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</si>
  <si>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</si>
  <si>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</si>
  <si>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</si>
  <si>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</si>
  <si>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</si>
  <si>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</si>
  <si>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</si>
  <si>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</si>
  <si>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</si>
  <si>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</si>
  <si>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</si>
  <si>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</si>
  <si>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</si>
  <si>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</si>
  <si>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</si>
  <si>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</si>
  <si>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</si>
  <si>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</si>
  <si>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</si>
  <si>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</si>
  <si>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</si>
  <si>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</si>
  <si>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</si>
  <si>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</si>
  <si>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</si>
  <si>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</si>
  <si>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</si>
  <si>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</si>
  <si>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</si>
  <si>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</si>
  <si>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</si>
  <si>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</si>
  <si>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</si>
  <si>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</si>
  <si>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</si>
  <si>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</si>
  <si>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</si>
  <si>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</si>
  <si>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</si>
  <si>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</si>
  <si>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</si>
  <si>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</si>
  <si>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</si>
  <si>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</si>
  <si>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</si>
  <si>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</si>
  <si>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</si>
  <si>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</si>
  <si>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</si>
  <si>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</si>
  <si>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</si>
  <si>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</si>
  <si>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</si>
  <si>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</si>
  <si>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</si>
  <si>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</si>
  <si>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</si>
  <si>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</si>
  <si>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</si>
  <si>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</si>
  <si>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</si>
  <si>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</si>
  <si>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</si>
  <si>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</si>
  <si>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</si>
  <si>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</si>
  <si>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</si>
  <si>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</si>
  <si>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</si>
  <si>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</si>
  <si>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</si>
  <si>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</si>
  <si>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</si>
  <si>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</si>
  <si>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</si>
  <si>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</si>
  <si>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</si>
  <si>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</si>
  <si>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</si>
  <si>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</si>
  <si>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</si>
  <si>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</si>
  <si>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</si>
  <si>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</si>
  <si>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</si>
  <si>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</si>
  <si>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</si>
  <si>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</si>
  <si>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</si>
  <si>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</si>
  <si>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</si>
  <si>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</si>
  <si>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</si>
  <si>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</si>
  <si>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</si>
  <si>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</si>
  <si>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</si>
  <si>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</si>
  <si>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</si>
  <si>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</si>
  <si>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</si>
  <si>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</si>
  <si>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</si>
  <si>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</si>
  <si>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</si>
  <si>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</si>
  <si>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</si>
  <si>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</si>
  <si>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</si>
  <si>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</si>
  <si>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</si>
  <si>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</si>
  <si>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</si>
  <si>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</si>
  <si>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</si>
  <si>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</si>
  <si>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</si>
  <si>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</si>
  <si>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</si>
  <si>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</si>
  <si>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</si>
  <si>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</si>
  <si>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</si>
  <si>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</si>
  <si>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</si>
  <si>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</si>
  <si>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</si>
  <si>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</si>
  <si>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</si>
  <si>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</si>
  <si>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</si>
  <si>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</si>
  <si>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</si>
  <si>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</si>
  <si>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</si>
  <si>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</si>
  <si>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</si>
  <si>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</si>
  <si>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</si>
  <si>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</si>
  <si>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</si>
  <si>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</si>
  <si>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</si>
  <si>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</si>
  <si>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</si>
  <si>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</si>
  <si>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</si>
  <si>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</si>
  <si>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</si>
  <si>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</si>
  <si>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</si>
  <si>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</si>
  <si>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</si>
  <si>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</si>
  <si>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</si>
  <si>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</si>
  <si>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</si>
  <si>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</si>
  <si>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</si>
  <si>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</si>
  <si>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</si>
  <si>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</si>
  <si>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</si>
  <si>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</si>
  <si>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</si>
  <si>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</si>
  <si>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</si>
  <si>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</si>
  <si>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</si>
  <si>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</si>
  <si>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</si>
  <si>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</si>
  <si>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</si>
  <si>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</si>
  <si>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</si>
  <si>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</si>
  <si>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</si>
  <si>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</si>
  <si>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</si>
  <si>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</si>
  <si>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</si>
  <si>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</si>
  <si>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</si>
  <si>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</si>
  <si>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</si>
  <si>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</si>
  <si>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</si>
  <si>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</si>
  <si>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</si>
  <si>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</si>
  <si>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</si>
  <si>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</si>
  <si>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</si>
  <si>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</si>
  <si>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</si>
  <si>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</si>
  <si>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</si>
  <si>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</si>
  <si>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</si>
  <si>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</si>
  <si>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</si>
  <si>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</si>
  <si>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</si>
  <si>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</si>
  <si>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</si>
  <si>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</si>
  <si>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</si>
  <si>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</si>
  <si>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</si>
  <si>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</si>
  <si>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</si>
  <si>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</si>
  <si>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</si>
  <si>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</si>
  <si>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</si>
  <si>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</si>
  <si>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</si>
  <si>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</si>
  <si>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</si>
  <si>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</si>
  <si>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</si>
  <si>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</si>
  <si>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</si>
  <si>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</si>
  <si>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</si>
  <si>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</si>
  <si>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</si>
  <si>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</si>
  <si>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</si>
  <si>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</si>
  <si>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</si>
  <si>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</si>
  <si>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</si>
  <si>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</si>
  <si>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</si>
  <si>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</si>
  <si>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</si>
  <si>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</si>
  <si>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</si>
  <si>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</si>
  <si>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</si>
  <si>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</si>
  <si>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</si>
  <si>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</si>
  <si>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</si>
  <si>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</si>
  <si>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</si>
  <si>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</si>
  <si>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</si>
  <si>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</si>
  <si>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</si>
  <si>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</si>
  <si>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</si>
  <si>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</si>
  <si>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</si>
  <si>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</si>
  <si>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</si>
  <si>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</si>
  <si>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</si>
  <si>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</si>
  <si>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</si>
  <si>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</si>
  <si>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</si>
  <si>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</si>
  <si>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</si>
  <si>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</si>
  <si>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</si>
  <si>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</si>
  <si>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</si>
  <si>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</si>
  <si>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</si>
  <si>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</si>
  <si>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</si>
  <si>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</si>
  <si>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</si>
  <si>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</si>
  <si>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</si>
  <si>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</si>
  <si>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</si>
  <si>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</si>
  <si>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</si>
  <si>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</si>
  <si>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</si>
  <si>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</si>
  <si>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</si>
  <si>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</si>
  <si>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</si>
  <si>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</si>
  <si>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</si>
  <si>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</si>
  <si>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</si>
  <si>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</si>
  <si>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</si>
  <si>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</si>
  <si>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</si>
  <si>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</si>
  <si>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</si>
  <si>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</si>
  <si>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</si>
  <si>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</si>
  <si>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</si>
  <si>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</si>
  <si>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</si>
  <si>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</si>
  <si>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</si>
  <si>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</si>
  <si>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</si>
  <si>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</si>
  <si>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</si>
  <si>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</si>
  <si>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</si>
  <si>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</si>
  <si>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</si>
  <si>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</si>
  <si>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</si>
  <si>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</si>
  <si>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</si>
  <si>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</si>
  <si>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</si>
  <si>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</si>
  <si>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</si>
  <si>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</si>
  <si>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</si>
  <si>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</si>
  <si>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</si>
  <si>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</si>
  <si>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</si>
  <si>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</si>
  <si>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</si>
  <si>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</si>
  <si>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</si>
  <si>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</si>
  <si>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</si>
  <si>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</si>
  <si>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</si>
  <si>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</si>
  <si>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</si>
  <si>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</si>
  <si>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</si>
  <si>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</si>
  <si>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</si>
  <si>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</si>
  <si>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</si>
  <si>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</si>
  <si>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</si>
  <si>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</si>
  <si>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</si>
  <si>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</si>
  <si>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</si>
  <si>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</si>
  <si>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</si>
  <si>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</si>
  <si>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</si>
  <si>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</si>
  <si>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</si>
  <si>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</si>
  <si>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</si>
  <si>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</si>
  <si>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</si>
  <si>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</si>
  <si>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</si>
  <si>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</si>
  <si>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</si>
  <si>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</si>
  <si>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</si>
  <si>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</si>
  <si>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</si>
  <si>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</si>
  <si>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</si>
  <si>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</si>
  <si>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</si>
  <si>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</si>
  <si>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</si>
  <si>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</si>
  <si>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</si>
  <si>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</si>
  <si>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</si>
  <si>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</si>
  <si>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</si>
  <si>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</si>
  <si>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</si>
  <si>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</si>
  <si>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</si>
  <si>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</si>
  <si>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</si>
  <si>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</si>
  <si>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</si>
  <si>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</si>
  <si>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</si>
  <si>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</si>
  <si>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</si>
  <si>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</si>
  <si>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</si>
  <si>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</si>
  <si>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</si>
  <si>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</si>
  <si>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</si>
  <si>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</si>
  <si>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</si>
  <si>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</si>
  <si>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</si>
  <si>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</si>
  <si>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</si>
  <si>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</si>
  <si>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</si>
  <si>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</si>
  <si>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</si>
  <si>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</si>
  <si>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</si>
  <si>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</si>
  <si>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</si>
  <si>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</si>
  <si>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</si>
  <si>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</si>
  <si>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</si>
  <si>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</si>
  <si>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</si>
  <si>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</si>
  <si>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</si>
  <si>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</si>
  <si>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</si>
  <si>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</si>
  <si>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</si>
  <si>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</si>
  <si>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</si>
  <si>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</si>
  <si>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</si>
  <si>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</si>
  <si>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</si>
  <si>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</si>
  <si>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</si>
  <si>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</si>
  <si>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</si>
  <si>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</si>
  <si>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</si>
  <si>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</si>
  <si>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</si>
  <si>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</si>
  <si>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</si>
  <si>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</si>
  <si>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</si>
  <si>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</si>
  <si>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</si>
  <si>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</si>
  <si>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</si>
  <si>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</si>
  <si>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</si>
  <si>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</si>
  <si>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</si>
  <si>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</si>
  <si>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</si>
  <si>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</si>
  <si>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</si>
  <si>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</si>
  <si>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</si>
  <si>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</si>
  <si>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</si>
  <si>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</si>
  <si>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</si>
  <si>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</si>
  <si>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</si>
  <si>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</si>
  <si>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</si>
  <si>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</si>
  <si>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</si>
  <si>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</si>
  <si>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</si>
  <si>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</si>
  <si>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</si>
  <si>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</si>
  <si>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</si>
  <si>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</si>
  <si>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</si>
  <si>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</si>
  <si>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</si>
  <si>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</si>
  <si>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</si>
  <si>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</si>
  <si>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</si>
  <si>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</si>
  <si>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</si>
  <si>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</si>
  <si>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</si>
  <si>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</si>
  <si>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</si>
  <si>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</si>
  <si>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</si>
  <si>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</si>
  <si>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</si>
  <si>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</si>
  <si>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</si>
  <si>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</si>
  <si>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</si>
  <si>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</si>
  <si>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</si>
  <si>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</si>
  <si>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</si>
  <si>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</si>
  <si>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</si>
  <si>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</si>
  <si>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</si>
  <si>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</si>
  <si>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</si>
  <si>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</si>
  <si>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</si>
  <si>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</si>
  <si>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</si>
  <si>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</si>
  <si>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</si>
  <si>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</si>
  <si>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</si>
  <si>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</si>
  <si>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</si>
  <si>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</si>
  <si>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</si>
  <si>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</si>
  <si>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</si>
  <si>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</si>
  <si>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</si>
  <si>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</si>
  <si>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</si>
  <si>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</si>
  <si>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</si>
  <si>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</si>
  <si>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</si>
  <si>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</si>
  <si>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</si>
  <si>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</si>
  <si>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</si>
  <si>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</si>
  <si>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</si>
  <si>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</si>
  <si>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</si>
  <si>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</si>
  <si>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</si>
  <si>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</si>
  <si>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</si>
  <si>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</si>
  <si>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</si>
  <si>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</si>
  <si>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</si>
  <si>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</si>
  <si>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</si>
  <si>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</si>
  <si>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</si>
  <si>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</si>
  <si>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</si>
  <si>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</si>
  <si>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</si>
  <si>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</si>
  <si>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</si>
  <si>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</si>
  <si>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</si>
  <si>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</si>
  <si>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</si>
  <si>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</si>
  <si>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</si>
  <si>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</si>
  <si>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</si>
  <si>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</si>
  <si>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</si>
  <si>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</si>
  <si>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</si>
  <si>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</si>
  <si>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</si>
  <si>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</si>
  <si>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</si>
  <si>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</si>
  <si>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</si>
  <si>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</si>
  <si>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</si>
  <si>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</si>
  <si>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</si>
  <si>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</si>
  <si>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</si>
  <si>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</si>
  <si>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</si>
  <si>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</si>
  <si>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</si>
  <si>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</si>
  <si>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</si>
  <si>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</si>
  <si>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</si>
  <si>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</si>
  <si>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</si>
  <si>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</si>
  <si>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</si>
  <si>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</si>
  <si>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</si>
  <si>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</si>
  <si>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</si>
  <si>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</si>
  <si>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</si>
  <si>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</si>
  <si>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</si>
  <si>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</si>
  <si>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</si>
  <si>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</si>
  <si>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</si>
  <si>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</si>
  <si>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</si>
  <si>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</si>
  <si>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</si>
  <si>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</si>
  <si>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</si>
  <si>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</si>
  <si>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</si>
  <si>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</si>
  <si>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</si>
  <si>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</si>
  <si>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</si>
  <si>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</si>
  <si>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</si>
  <si>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</si>
  <si>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</si>
  <si>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</si>
  <si>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</si>
  <si>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</si>
  <si>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</si>
  <si>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</si>
  <si>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</si>
  <si>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</si>
  <si>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</si>
  <si>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</si>
  <si>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</si>
  <si>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</si>
  <si>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</si>
  <si>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</si>
  <si>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</si>
  <si>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</si>
  <si>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</si>
  <si>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</si>
  <si>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</si>
  <si>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</si>
  <si>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</si>
  <si>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</si>
  <si>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</si>
  <si>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</si>
  <si>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</si>
  <si>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</si>
  <si>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</si>
  <si>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</si>
  <si>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</si>
  <si>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</si>
  <si>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</si>
  <si>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</si>
  <si>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</si>
  <si>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</si>
  <si>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</si>
  <si>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</si>
  <si>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</si>
  <si>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</si>
  <si>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</si>
  <si>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</si>
  <si>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</si>
  <si>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</si>
  <si>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</si>
  <si>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</si>
  <si>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</si>
  <si>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</si>
  <si>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</si>
  <si>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</si>
  <si>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</si>
  <si>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</si>
  <si>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</si>
  <si>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</si>
  <si>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</si>
  <si>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</si>
  <si>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</si>
  <si>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</si>
  <si>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</si>
  <si>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</si>
  <si>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</si>
  <si>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</si>
  <si>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</si>
  <si>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</si>
  <si>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</si>
  <si>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</si>
  <si>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</si>
  <si>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</si>
  <si>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</si>
  <si>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</si>
  <si>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</si>
  <si>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</si>
  <si>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</si>
  <si>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</si>
  <si>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</si>
  <si>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</si>
  <si>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</si>
  <si>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</si>
  <si>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</si>
  <si>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</si>
  <si>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</si>
  <si>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</si>
  <si>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</si>
  <si>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</si>
  <si>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</si>
  <si>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</si>
  <si>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</si>
  <si>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</si>
  <si>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</si>
  <si>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</si>
  <si>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</si>
  <si>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</si>
  <si>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</si>
  <si>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</si>
  <si>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</si>
  <si>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</si>
  <si>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</si>
  <si>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</si>
  <si>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</si>
  <si>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</si>
  <si>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</si>
  <si>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</si>
  <si>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</si>
  <si>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</si>
  <si>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</si>
  <si>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</si>
  <si>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</si>
  <si>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</si>
  <si>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</si>
  <si>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</si>
  <si>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</si>
  <si>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</si>
  <si>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</si>
  <si>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</si>
  <si>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</si>
  <si>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</si>
  <si>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</si>
  <si>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</si>
  <si>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</si>
  <si>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</si>
  <si>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</si>
  <si>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</si>
  <si>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</si>
  <si>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</si>
  <si>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</si>
  <si>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</si>
  <si>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</si>
  <si>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</si>
  <si>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</si>
  <si>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</si>
  <si>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</si>
  <si>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</si>
  <si>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</si>
  <si>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</si>
  <si>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</si>
  <si>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</si>
  <si>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</si>
  <si>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</si>
  <si>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</si>
  <si>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</si>
  <si>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</si>
  <si>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</si>
  <si>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</si>
  <si>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</si>
  <si>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</si>
  <si>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</si>
  <si>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</si>
  <si>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</si>
  <si>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</si>
  <si>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</si>
  <si>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</si>
  <si>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</si>
  <si>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</si>
  <si>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</si>
  <si>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</si>
  <si>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</si>
  <si>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</si>
  <si>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</si>
  <si>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</si>
  <si>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</si>
  <si>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</si>
  <si>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</si>
  <si>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</si>
  <si>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</si>
  <si>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</si>
  <si>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</si>
  <si>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</si>
  <si>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</si>
  <si>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</si>
  <si>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</si>
  <si>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</si>
  <si>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</si>
  <si>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</si>
  <si>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</si>
  <si>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</si>
  <si>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</si>
  <si>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</si>
  <si>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</si>
  <si>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</si>
  <si>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</si>
  <si>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</si>
  <si>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</si>
  <si>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</si>
  <si>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</si>
  <si>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</si>
  <si>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</si>
  <si>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</si>
  <si>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</si>
  <si>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</si>
  <si>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</si>
  <si>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</si>
  <si>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</si>
  <si>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</si>
  <si>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</si>
  <si>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</si>
  <si>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</si>
  <si>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</si>
  <si>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</si>
  <si>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</si>
  <si>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</si>
  <si>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</si>
  <si>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</si>
  <si>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</si>
  <si>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</si>
  <si>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</si>
  <si>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</si>
  <si>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</si>
  <si>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</si>
  <si>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</si>
  <si>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</si>
  <si>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</si>
  <si>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</si>
  <si>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</si>
  <si>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</si>
  <si>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</si>
  <si>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</si>
  <si>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</si>
  <si>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</si>
  <si>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</si>
  <si>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</si>
  <si>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</si>
  <si>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</si>
  <si>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</si>
  <si>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</si>
  <si>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</si>
  <si>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</si>
  <si>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</si>
  <si>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</si>
  <si>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</si>
  <si>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</si>
  <si>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</si>
  <si>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</si>
  <si>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</si>
  <si>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</si>
  <si>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</si>
  <si>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</si>
  <si>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</si>
  <si>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</si>
  <si>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</si>
  <si>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</si>
  <si>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</si>
  <si>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</si>
  <si>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</si>
  <si>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</si>
  <si>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</si>
  <si>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</si>
  <si>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</si>
  <si>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</si>
  <si>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</si>
  <si>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</si>
  <si>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</si>
  <si>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</si>
  <si>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</si>
  <si>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</si>
  <si>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</si>
  <si>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</si>
  <si>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</si>
  <si>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</si>
  <si>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</si>
  <si>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</si>
  <si>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</si>
  <si>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</si>
  <si>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</si>
  <si>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</si>
  <si>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</si>
  <si>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</si>
  <si>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</si>
  <si>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</si>
  <si>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</si>
  <si>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</si>
  <si>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</si>
  <si>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</si>
  <si>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</si>
  <si>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</si>
  <si>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</si>
  <si>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</si>
  <si>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</si>
  <si>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</si>
  <si>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</si>
  <si>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</si>
  <si>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</si>
  <si>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</si>
  <si>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</si>
  <si>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</si>
  <si>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</si>
  <si>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</si>
  <si>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</si>
  <si>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</si>
  <si>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</si>
  <si>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</si>
  <si>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</si>
  <si>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</si>
  <si>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</si>
  <si>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</si>
  <si>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</si>
  <si>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</si>
  <si>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</si>
  <si>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</si>
  <si>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</si>
  <si>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</si>
  <si>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</si>
  <si>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</si>
  <si>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</si>
  <si>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</si>
  <si>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</si>
  <si>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</si>
  <si>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</si>
  <si>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</si>
  <si>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</si>
  <si>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</si>
  <si>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</si>
  <si>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</si>
  <si>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</si>
  <si>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</si>
  <si>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</si>
  <si>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</si>
  <si>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</si>
  <si>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</si>
  <si>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</si>
  <si>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</si>
  <si>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</si>
  <si>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</si>
  <si>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</si>
  <si>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</si>
  <si>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</si>
  <si>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</si>
  <si>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</si>
  <si>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</si>
  <si>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</si>
  <si>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</si>
  <si>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</si>
  <si>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</si>
  <si>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</si>
  <si>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</si>
  <si>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</si>
  <si>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</si>
  <si>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</si>
  <si>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</si>
  <si>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</si>
  <si>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</si>
  <si>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</si>
  <si>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</si>
  <si>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</si>
  <si>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</si>
  <si>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</si>
  <si>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</si>
  <si>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</si>
  <si>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</si>
  <si>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</si>
  <si>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</si>
  <si>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</si>
  <si>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</si>
  <si>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</si>
  <si>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</si>
  <si>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</si>
  <si>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</si>
  <si>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</si>
  <si>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</si>
  <si>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</si>
  <si>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</si>
  <si>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</si>
  <si>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</si>
  <si>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</si>
  <si>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</si>
  <si>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</si>
  <si>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</si>
  <si>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</si>
  <si>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</si>
  <si>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</si>
  <si>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</si>
  <si>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</si>
  <si>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</si>
  <si>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</si>
  <si>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</si>
  <si>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</si>
  <si>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</si>
  <si>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</si>
  <si>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</si>
  <si>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</si>
  <si>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</si>
  <si>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</si>
  <si>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</si>
  <si>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</si>
  <si>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</si>
  <si>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</si>
  <si>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</si>
  <si>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</si>
  <si>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</si>
  <si>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</si>
  <si>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</si>
  <si>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</si>
  <si>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</si>
  <si>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</si>
  <si>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</si>
  <si>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</si>
  <si>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</si>
  <si>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</si>
  <si>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</si>
  <si>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</si>
  <si>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</si>
  <si>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</si>
  <si>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</si>
  <si>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</si>
  <si>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</si>
  <si>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</si>
  <si>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</si>
  <si>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</si>
  <si>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</si>
  <si>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</si>
  <si>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</si>
  <si>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</si>
  <si>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</si>
  <si>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</si>
  <si>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</si>
  <si>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</si>
  <si>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</si>
  <si>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</si>
  <si>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</si>
  <si>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</si>
  <si>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</si>
  <si>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</si>
  <si>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</si>
  <si>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</si>
  <si>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</si>
  <si>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</si>
  <si>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</si>
  <si>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</si>
  <si>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</si>
  <si>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</si>
  <si>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</si>
  <si>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</si>
  <si>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</si>
  <si>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</si>
  <si>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</si>
  <si>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</si>
  <si>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</si>
  <si>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</si>
  <si>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</si>
  <si>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</si>
  <si>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</si>
  <si>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</si>
  <si>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</si>
  <si>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</si>
  <si>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</si>
  <si>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</si>
  <si>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</si>
  <si>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</si>
  <si>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</si>
  <si>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</si>
  <si>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</si>
  <si>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</si>
  <si>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</si>
  <si>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</si>
  <si>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</si>
  <si>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</si>
  <si>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</si>
  <si>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</si>
  <si>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</si>
  <si>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</si>
  <si>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</si>
  <si>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</si>
  <si>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</si>
  <si>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</si>
  <si>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</si>
  <si>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</si>
  <si>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</si>
  <si>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</si>
  <si>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</si>
  <si>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</si>
  <si>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</si>
  <si>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</si>
  <si>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</si>
  <si>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</si>
  <si>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</si>
  <si>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</si>
  <si>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</si>
  <si>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</si>
  <si>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</si>
  <si>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</si>
  <si>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</si>
  <si>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</si>
  <si>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</si>
  <si>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</si>
  <si>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</si>
  <si>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</si>
  <si>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</si>
  <si>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</si>
  <si>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</si>
  <si>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</si>
  <si>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</si>
  <si>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</si>
  <si>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</si>
  <si>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</si>
  <si>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</si>
  <si>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</si>
  <si>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</si>
  <si>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</si>
  <si>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</si>
  <si>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</si>
  <si>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</si>
  <si>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</si>
  <si>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</si>
  <si>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</si>
  <si>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</si>
  <si>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</si>
  <si>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</si>
  <si>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</si>
  <si>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</si>
  <si>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</si>
  <si>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</si>
  <si>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</si>
  <si>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</si>
  <si>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</si>
  <si>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</si>
  <si>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</si>
  <si>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</si>
  <si>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</si>
  <si>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</si>
  <si>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</si>
  <si>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</si>
  <si>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</si>
  <si>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</si>
  <si>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</si>
  <si>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</si>
  <si>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</si>
  <si>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</si>
  <si>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</si>
  <si>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</si>
  <si>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</si>
  <si>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</si>
  <si>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</si>
  <si>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</si>
  <si>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</si>
  <si>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</si>
  <si>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</si>
  <si>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</si>
  <si>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</si>
  <si>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</si>
  <si>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</si>
  <si>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</si>
  <si>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</si>
  <si>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</si>
  <si>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</si>
  <si>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</si>
  <si>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</si>
  <si>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</si>
  <si>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</si>
  <si>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</si>
  <si>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</si>
  <si>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</si>
  <si>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</si>
  <si>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</si>
  <si>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</si>
  <si>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</si>
  <si>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</si>
  <si>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</si>
  <si>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</si>
  <si>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</si>
  <si>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</si>
  <si>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</si>
  <si>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</si>
  <si>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</si>
  <si>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</si>
  <si>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</si>
  <si>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</si>
  <si>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</si>
  <si>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</si>
  <si>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</si>
  <si>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</si>
  <si>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</si>
  <si>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</si>
  <si>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</si>
  <si>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</si>
  <si>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</si>
  <si>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</si>
  <si>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</si>
  <si>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</si>
  <si>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</si>
  <si>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</si>
  <si>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</si>
  <si>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</si>
  <si>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</si>
  <si>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</si>
  <si>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</si>
  <si>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</si>
  <si>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</si>
  <si>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</si>
  <si>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</si>
  <si>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</si>
  <si>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</si>
  <si>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</si>
  <si>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</si>
  <si>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</si>
  <si>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</si>
  <si>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</si>
  <si>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</si>
  <si>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</si>
  <si>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</si>
  <si>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</si>
  <si>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</si>
  <si>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</si>
  <si>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</si>
  <si>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</si>
  <si>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</si>
  <si>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</si>
  <si>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</si>
  <si>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</si>
  <si>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</si>
  <si>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</si>
  <si>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</si>
  <si>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</si>
  <si>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</si>
  <si>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</si>
  <si>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</si>
  <si>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</si>
  <si>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</si>
  <si>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</si>
  <si>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</si>
  <si>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</si>
  <si>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</si>
  <si>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</si>
  <si>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</si>
  <si>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</si>
  <si>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</si>
  <si>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</si>
  <si>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</si>
  <si>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</si>
  <si>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</si>
  <si>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</si>
  <si>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</si>
  <si>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</si>
  <si>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</si>
  <si>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</si>
  <si>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</si>
  <si>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</si>
  <si>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</si>
  <si>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</si>
  <si>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</si>
  <si>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</si>
  <si>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</si>
  <si>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</si>
  <si>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</si>
  <si>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</si>
  <si>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</si>
  <si>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</si>
  <si>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</si>
  <si>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</si>
  <si>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</si>
  <si>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</si>
  <si>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</si>
  <si>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</si>
  <si>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</si>
  <si>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</si>
  <si>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</si>
  <si>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</si>
  <si>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</si>
  <si>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</si>
  <si>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</si>
  <si>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</si>
  <si>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</si>
  <si>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</si>
  <si>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</si>
  <si>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</si>
  <si>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</si>
  <si>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</si>
  <si>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</si>
  <si>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</si>
  <si>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</si>
  <si>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</si>
  <si>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</si>
  <si>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</si>
  <si>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</si>
  <si>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</si>
  <si>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</si>
  <si>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</si>
  <si>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</si>
  <si>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</si>
  <si>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</si>
  <si>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</si>
  <si>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</si>
  <si>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</si>
  <si>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</si>
  <si>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</si>
  <si>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</si>
  <si>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</si>
  <si>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</si>
  <si>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</si>
  <si>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</si>
  <si>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</si>
  <si>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</si>
  <si>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</si>
  <si>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</si>
  <si>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</si>
  <si>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</si>
  <si>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</si>
  <si>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</si>
  <si>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</si>
  <si>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</si>
  <si>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</si>
  <si>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</si>
  <si>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</si>
  <si>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</si>
  <si>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</si>
  <si>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</si>
  <si>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</si>
  <si>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</si>
  <si>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</si>
  <si>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</si>
  <si>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</si>
  <si>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</si>
  <si>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</si>
  <si>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</si>
  <si>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</si>
  <si>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</si>
  <si>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</si>
  <si>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</si>
  <si>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</si>
  <si>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</si>
  <si>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</si>
  <si>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</si>
  <si>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</si>
  <si>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</si>
  <si>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</si>
  <si>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</si>
  <si>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</si>
  <si>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</si>
  <si>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</si>
  <si>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</si>
  <si>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</si>
  <si>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</si>
  <si>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</si>
  <si>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</si>
  <si>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</si>
  <si>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</si>
  <si>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</si>
  <si>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</si>
  <si>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</si>
  <si>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</si>
  <si>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</si>
  <si>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</si>
  <si>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</si>
  <si>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</si>
  <si>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</si>
  <si>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</si>
  <si>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</si>
  <si>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</si>
  <si>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</si>
  <si>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</si>
  <si>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</si>
  <si>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</si>
  <si>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</si>
  <si>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</si>
  <si>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</si>
  <si>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</si>
  <si>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</si>
  <si>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</si>
  <si>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</si>
  <si>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</si>
  <si>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</si>
  <si>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</si>
  <si>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</si>
  <si>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</si>
  <si>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</si>
  <si>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</si>
  <si>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</si>
  <si>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</si>
  <si>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</si>
  <si>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</si>
  <si>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</si>
  <si>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</si>
  <si>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</si>
  <si>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</si>
  <si>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</si>
  <si>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</si>
  <si>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</si>
  <si>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</si>
  <si>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</si>
  <si>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</si>
  <si>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</si>
  <si>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</si>
  <si>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</si>
  <si>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</si>
  <si>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</si>
  <si>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</si>
  <si>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</si>
  <si>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</si>
  <si>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</si>
  <si>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</si>
  <si>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</si>
  <si>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</si>
  <si>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</si>
  <si>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</si>
  <si>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</si>
  <si>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</si>
  <si>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</si>
  <si>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</si>
  <si>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</si>
  <si>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</si>
  <si>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</si>
  <si>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</si>
  <si>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</si>
  <si>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</si>
  <si>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</si>
  <si>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</si>
  <si>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</si>
  <si>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</si>
  <si>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</si>
  <si>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</si>
  <si>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</si>
  <si>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</si>
  <si>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</si>
  <si>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</si>
  <si>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</si>
  <si>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</si>
  <si>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</si>
  <si>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</si>
  <si>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</si>
  <si>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</si>
  <si>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</si>
  <si>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</si>
  <si>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</si>
  <si>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</si>
  <si>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</si>
  <si>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</si>
  <si>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</si>
  <si>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</si>
  <si>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</si>
  <si>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</si>
  <si>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</si>
  <si>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</si>
  <si>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</si>
  <si>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</si>
  <si>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</si>
  <si>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</si>
  <si>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</si>
  <si>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</si>
  <si>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</si>
  <si>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</si>
  <si>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</si>
  <si>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</si>
  <si>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</si>
  <si>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</si>
  <si>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</si>
  <si>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</si>
  <si>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</si>
  <si>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</si>
  <si>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</si>
  <si>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</si>
  <si>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</si>
  <si>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</si>
  <si>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</si>
  <si>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</si>
  <si>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</si>
  <si>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</si>
  <si>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</si>
  <si>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</si>
  <si>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</si>
  <si>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</si>
  <si>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</si>
  <si>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</si>
  <si>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</si>
  <si>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</si>
  <si>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</si>
  <si>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</si>
  <si>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</si>
  <si>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</si>
  <si>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</si>
  <si>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</si>
  <si>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</si>
  <si>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</si>
  <si>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</si>
  <si>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</si>
  <si>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</si>
  <si>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</si>
  <si>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</si>
  <si>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</si>
  <si>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</si>
  <si>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</si>
  <si>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</si>
  <si>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</si>
  <si>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</si>
  <si>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</si>
  <si>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</si>
  <si>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</si>
  <si>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</si>
  <si>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</si>
  <si>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</si>
  <si>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</si>
  <si>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</si>
  <si>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</si>
  <si>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</si>
  <si>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</si>
  <si>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</si>
  <si>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</si>
  <si>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</si>
  <si>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</si>
  <si>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</si>
  <si>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</si>
  <si>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</si>
  <si>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</si>
  <si>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</si>
  <si>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</si>
  <si>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</si>
  <si>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</si>
  <si>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</si>
  <si>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</si>
  <si>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</si>
  <si>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</si>
  <si>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</si>
  <si>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</si>
  <si>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</si>
  <si>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</si>
  <si>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</si>
  <si>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</si>
  <si>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</si>
  <si>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</si>
  <si>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</si>
  <si>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</si>
  <si>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</si>
  <si>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</si>
  <si>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</si>
  <si>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</si>
  <si>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</si>
  <si>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</si>
  <si>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</si>
  <si>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</si>
  <si>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</si>
  <si>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</si>
  <si>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</si>
  <si>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</si>
  <si>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</si>
  <si>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</si>
  <si>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</si>
  <si>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</si>
  <si>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</si>
  <si>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</si>
  <si>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</si>
  <si>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</si>
  <si>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</si>
  <si>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</si>
  <si>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</si>
  <si>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</si>
  <si>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</si>
  <si>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</si>
  <si>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</si>
  <si>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</si>
  <si>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</si>
  <si>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</si>
  <si>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</si>
  <si>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</si>
  <si>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</si>
  <si>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</si>
  <si>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</si>
  <si>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</si>
  <si>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</si>
  <si>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</si>
  <si>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</si>
  <si>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</si>
  <si>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</si>
  <si>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</si>
  <si>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</si>
  <si>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</si>
  <si>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</si>
  <si>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</si>
  <si>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</si>
  <si>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</si>
  <si>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</si>
  <si>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</si>
  <si>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</si>
  <si>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</si>
  <si>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</si>
  <si>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</si>
  <si>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</si>
  <si>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</si>
  <si>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</si>
  <si>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</si>
  <si>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</si>
  <si>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</si>
  <si>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</si>
  <si>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</si>
  <si>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</si>
  <si>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</si>
  <si>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</si>
  <si>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</si>
  <si>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</si>
  <si>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</si>
  <si>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</si>
  <si>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</si>
  <si>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</si>
  <si>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</si>
  <si>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</si>
  <si>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</si>
  <si>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</si>
  <si>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</si>
  <si>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</si>
  <si>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</si>
  <si>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</si>
  <si>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</si>
  <si>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</si>
  <si>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</si>
  <si>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</si>
  <si>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</si>
  <si>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</si>
  <si>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</si>
  <si>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</si>
  <si>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</si>
  <si>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</si>
  <si>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</si>
  <si>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</si>
  <si>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</si>
  <si>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</si>
  <si>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</si>
  <si>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</si>
  <si>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</si>
  <si>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</si>
  <si>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</si>
  <si>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</si>
  <si>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</si>
  <si>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</si>
  <si>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</si>
  <si>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</si>
  <si>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</si>
  <si>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</si>
  <si>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</si>
  <si>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</si>
  <si>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</si>
  <si>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</si>
  <si>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</si>
  <si>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</si>
  <si>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</si>
  <si>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</si>
  <si>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</si>
  <si>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</si>
  <si>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</si>
  <si>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</si>
  <si>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</si>
  <si>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</si>
  <si>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</si>
  <si>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</si>
  <si>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</si>
  <si>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</si>
  <si>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</si>
  <si>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</si>
  <si>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</si>
  <si>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</si>
  <si>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</si>
  <si>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</si>
  <si>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</si>
  <si>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</si>
  <si>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</si>
  <si>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</si>
  <si>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</si>
  <si>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</si>
  <si>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</si>
  <si>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</si>
  <si>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</si>
  <si>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</si>
  <si>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</si>
  <si>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</si>
  <si>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</si>
  <si>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</si>
  <si>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</si>
  <si>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</si>
  <si>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</si>
  <si>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</si>
  <si>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</si>
  <si>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</si>
  <si>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</si>
  <si>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</si>
  <si>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</si>
  <si>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</si>
  <si>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</si>
  <si>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</si>
  <si>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</si>
  <si>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</si>
  <si>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</si>
  <si>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</si>
  <si>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</si>
  <si>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</si>
  <si>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</si>
  <si>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</si>
  <si>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</si>
  <si>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</si>
  <si>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</si>
  <si>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</si>
  <si>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</si>
  <si>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</si>
  <si>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</si>
  <si>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</si>
  <si>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</si>
  <si>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</si>
  <si>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</si>
  <si>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</si>
  <si>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</si>
  <si>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</si>
  <si>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</si>
  <si>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</si>
  <si>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</si>
  <si>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</si>
  <si>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</si>
  <si>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</si>
  <si>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</si>
  <si>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</si>
  <si>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</si>
  <si>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</si>
  <si>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</si>
  <si>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</si>
  <si>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</si>
  <si>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</si>
  <si>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</si>
  <si>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</si>
  <si>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</si>
  <si>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</si>
  <si>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</si>
  <si>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</si>
  <si>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</si>
  <si>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</si>
  <si>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</si>
  <si>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</si>
  <si>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</si>
  <si>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</si>
  <si>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</si>
  <si>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</si>
  <si>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</si>
  <si>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</si>
  <si>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</si>
  <si>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</si>
  <si>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</si>
  <si>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</si>
  <si>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</si>
  <si>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</si>
  <si>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</si>
  <si>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</si>
  <si>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</si>
  <si>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</si>
  <si>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</si>
  <si>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</si>
  <si>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</si>
  <si>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</si>
  <si>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</si>
  <si>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</si>
  <si>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</si>
  <si>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</si>
  <si>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</si>
  <si>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</si>
  <si>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</si>
  <si>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</si>
  <si>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</si>
  <si>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</si>
  <si>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</si>
  <si>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</si>
  <si>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</si>
  <si>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</si>
  <si>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</si>
  <si>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</si>
  <si>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</si>
  <si>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</si>
  <si>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</si>
  <si>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</si>
  <si>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</si>
  <si>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</si>
  <si>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</si>
  <si>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</si>
  <si>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</si>
  <si>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</si>
  <si>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</si>
  <si>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</si>
  <si>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</si>
  <si>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</si>
  <si>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</si>
  <si>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</si>
  <si>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</si>
  <si>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</si>
  <si>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</si>
  <si>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</si>
  <si>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</si>
  <si>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</si>
  <si>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</si>
  <si>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</si>
  <si>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</si>
  <si>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</si>
  <si>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</si>
  <si>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</si>
  <si>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</si>
  <si>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</si>
  <si>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</si>
  <si>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</si>
  <si>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</si>
  <si>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</si>
  <si>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</si>
  <si>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</si>
  <si>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</si>
  <si>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</si>
  <si>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</si>
  <si>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</si>
  <si>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</si>
  <si>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</si>
  <si>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</si>
  <si>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</si>
  <si>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</si>
  <si>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</si>
  <si>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</si>
  <si>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</si>
  <si>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</si>
  <si>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</si>
  <si>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</si>
  <si>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</si>
  <si>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</si>
  <si>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</si>
  <si>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</si>
  <si>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</si>
  <si>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</si>
  <si>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</si>
  <si>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</si>
  <si>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</si>
  <si>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</si>
  <si>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</si>
  <si>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</si>
  <si>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</si>
  <si>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</si>
  <si>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</si>
  <si>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</si>
  <si>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</si>
  <si>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</si>
  <si>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</si>
  <si>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</si>
  <si>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</si>
  <si>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</si>
  <si>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</si>
  <si>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</si>
  <si>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</si>
  <si>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</si>
  <si>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</si>
  <si>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</si>
  <si>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</si>
  <si>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</si>
  <si>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</si>
  <si>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</si>
  <si>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</si>
  <si>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</si>
  <si>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</si>
  <si>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</si>
  <si>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</si>
  <si>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</si>
  <si>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</si>
  <si>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</si>
  <si>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</si>
  <si>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</si>
  <si>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</si>
  <si>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</si>
  <si>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</si>
  <si>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</si>
  <si>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</si>
  <si>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</si>
  <si>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</si>
  <si>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</si>
  <si>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</si>
  <si>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</si>
  <si>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</si>
  <si>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</si>
  <si>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</si>
  <si>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</si>
  <si>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</si>
  <si>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</si>
  <si>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</si>
  <si>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</si>
  <si>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</si>
  <si>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</si>
  <si>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</si>
  <si>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</si>
  <si>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</si>
  <si>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</si>
  <si>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</si>
  <si>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</si>
  <si>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</si>
  <si>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</si>
  <si>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</si>
  <si>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</si>
  <si>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</si>
  <si>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</si>
  <si>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</si>
  <si>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</si>
  <si>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</si>
  <si>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</si>
  <si>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</si>
  <si>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</si>
  <si>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</si>
  <si>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</si>
  <si>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</si>
  <si>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</si>
  <si>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</si>
  <si>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</si>
  <si>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</si>
  <si>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</si>
  <si>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</si>
  <si>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</si>
  <si>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</si>
  <si>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</si>
  <si>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</si>
  <si>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</si>
  <si>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</si>
  <si>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</si>
  <si>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</si>
  <si>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</si>
  <si>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</si>
  <si>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</si>
  <si>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</si>
  <si>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</si>
  <si>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</si>
  <si>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</si>
  <si>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</si>
  <si>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</si>
  <si>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</si>
  <si>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</si>
  <si>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</si>
  <si>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</si>
  <si>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</si>
  <si>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</si>
  <si>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</si>
  <si>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</si>
  <si>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</si>
  <si>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</si>
  <si>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</si>
  <si>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</si>
  <si>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</si>
  <si>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</si>
  <si>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</si>
  <si>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</si>
  <si>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</si>
  <si>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</si>
  <si>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</si>
  <si>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</si>
  <si>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</si>
  <si>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</si>
  <si>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</si>
  <si>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</si>
  <si>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</si>
  <si>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</si>
  <si>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</si>
  <si>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</si>
  <si>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</si>
  <si>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</si>
  <si>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</si>
  <si>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</si>
  <si>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</si>
  <si>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</si>
  <si>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</si>
  <si>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</si>
  <si>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</si>
  <si>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</si>
  <si>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</si>
  <si>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</si>
  <si>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</si>
  <si>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</si>
  <si>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</si>
  <si>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</si>
  <si>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</si>
  <si>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</si>
  <si>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</si>
  <si>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</si>
  <si>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</si>
  <si>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</si>
  <si>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</si>
  <si>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</si>
  <si>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</si>
  <si>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</si>
  <si>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</si>
  <si>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</si>
  <si>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</si>
  <si>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</si>
  <si>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</si>
  <si>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</si>
  <si>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</si>
  <si>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</si>
  <si>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</si>
  <si>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</si>
  <si>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</si>
  <si>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</si>
  <si>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</si>
  <si>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</si>
  <si>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</si>
  <si>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</si>
  <si>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</si>
  <si>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</si>
  <si>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</si>
  <si>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</si>
  <si>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</si>
  <si>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</si>
  <si>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</si>
  <si>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</si>
  <si>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</si>
  <si>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</si>
  <si>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</si>
  <si>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</si>
  <si>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</si>
  <si>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</si>
  <si>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</si>
  <si>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</si>
  <si>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</si>
  <si>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</si>
  <si>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</si>
  <si>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</si>
  <si>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</si>
  <si>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</si>
  <si>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</si>
  <si>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</si>
  <si>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</si>
  <si>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</si>
  <si>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</si>
  <si>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</si>
  <si>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</si>
  <si>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</si>
  <si>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</si>
  <si>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</si>
  <si>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</si>
  <si>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</si>
  <si>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</si>
  <si>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</si>
  <si>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</si>
  <si>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</si>
  <si>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</si>
  <si>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</si>
  <si>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</si>
  <si>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</si>
  <si>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</si>
  <si>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</si>
  <si>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</si>
  <si>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</si>
  <si>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</si>
  <si>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</si>
  <si>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</si>
  <si>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</si>
  <si>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</si>
  <si>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</si>
  <si>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</si>
  <si>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</si>
  <si>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</si>
  <si>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</si>
  <si>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</si>
  <si>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</si>
  <si>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</si>
  <si>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</si>
  <si>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</si>
  <si>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</si>
  <si>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</si>
  <si>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</si>
  <si>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</si>
  <si>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</si>
  <si>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</si>
  <si>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</si>
  <si>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</si>
  <si>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</si>
  <si>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</si>
  <si>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</si>
  <si>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</si>
  <si>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</si>
  <si>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</si>
  <si>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</si>
  <si>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</si>
  <si>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</si>
  <si>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</si>
  <si>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</si>
  <si>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</si>
  <si>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</si>
  <si>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</si>
  <si>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</si>
  <si>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</si>
  <si>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</si>
  <si>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</si>
  <si>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</si>
  <si>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</si>
  <si>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</si>
  <si>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</si>
  <si>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</si>
  <si>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</si>
  <si>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</si>
  <si>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</si>
  <si>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</si>
  <si>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</si>
  <si>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</si>
  <si>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</si>
  <si>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</si>
  <si>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</si>
  <si>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</si>
  <si>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</si>
  <si>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</si>
  <si>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</si>
  <si>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</si>
  <si>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</si>
  <si>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</si>
  <si>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</si>
  <si>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</si>
  <si>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</si>
  <si>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</si>
  <si>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</si>
  <si>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</si>
  <si>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</si>
  <si>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</si>
  <si>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</si>
  <si>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</si>
  <si>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</si>
  <si>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</si>
  <si>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</si>
  <si>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</si>
  <si>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</si>
  <si>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</si>
  <si>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</si>
  <si>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</si>
  <si>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</si>
  <si>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</si>
  <si>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</si>
  <si>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</si>
  <si>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</si>
  <si>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</si>
  <si>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</si>
  <si>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</si>
  <si>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</si>
  <si>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</si>
  <si>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</si>
  <si>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</si>
  <si>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</si>
  <si>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</si>
  <si>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</si>
  <si>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</si>
  <si>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</si>
  <si>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</si>
  <si>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</si>
  <si>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</si>
  <si>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</si>
  <si>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</si>
  <si>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</si>
  <si>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</si>
  <si>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</si>
  <si>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</si>
  <si>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</si>
  <si>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</si>
  <si>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</si>
  <si>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</si>
  <si>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</si>
  <si>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</si>
  <si>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</si>
  <si>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</si>
  <si>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</si>
  <si>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</si>
  <si>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</si>
  <si>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</si>
  <si>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</si>
  <si>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</si>
  <si>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</si>
  <si>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</si>
  <si>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</si>
  <si>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</si>
  <si>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</si>
  <si>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</si>
  <si>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</si>
  <si>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</si>
  <si>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</si>
  <si>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</si>
  <si>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</si>
  <si>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</si>
  <si>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</si>
  <si>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</si>
  <si>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</si>
  <si>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</si>
  <si>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</si>
  <si>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</si>
  <si>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</si>
  <si>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</si>
  <si>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</si>
  <si>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</si>
  <si>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</si>
  <si>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</si>
  <si>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</si>
  <si>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</si>
  <si>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</si>
  <si>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</si>
  <si>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</si>
  <si>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</si>
  <si>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</si>
  <si>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</si>
  <si>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</si>
  <si>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</si>
  <si>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</si>
  <si>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</si>
  <si>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</si>
  <si>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</si>
  <si>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</si>
  <si>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</si>
  <si>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</si>
  <si>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</si>
  <si>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</si>
  <si>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</si>
  <si>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</si>
  <si>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</si>
  <si>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</si>
  <si>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</si>
  <si>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</si>
  <si>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</si>
  <si>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</si>
  <si>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</si>
  <si>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</si>
  <si>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</si>
  <si>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</si>
  <si>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</si>
  <si>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</si>
  <si>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</si>
  <si>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</si>
  <si>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</si>
  <si>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</si>
  <si>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</si>
  <si>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</si>
  <si>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</si>
  <si>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</si>
  <si>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</si>
  <si>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</si>
  <si>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</si>
  <si>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</si>
  <si>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</si>
  <si>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</si>
  <si>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</si>
  <si>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</si>
  <si>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</si>
  <si>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</si>
  <si>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</si>
  <si>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</si>
  <si>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</si>
  <si>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</si>
  <si>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</si>
  <si>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</si>
  <si>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</si>
  <si>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</si>
  <si>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</si>
  <si>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</si>
  <si>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</si>
  <si>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</si>
  <si>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</si>
  <si>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</si>
  <si>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</si>
  <si>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</si>
  <si>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</si>
  <si>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</si>
  <si>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</si>
  <si>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</si>
  <si>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</si>
  <si>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</si>
  <si>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</si>
  <si>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</si>
  <si>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</si>
  <si>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</si>
  <si>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</si>
  <si>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</si>
  <si>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</si>
  <si>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</si>
  <si>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</si>
  <si>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</si>
  <si>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</si>
  <si>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</si>
  <si>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</si>
  <si>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</si>
  <si>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</si>
  <si>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</si>
  <si>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</si>
  <si>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</si>
  <si>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</si>
  <si>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</si>
  <si>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</si>
  <si>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</si>
  <si>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</si>
  <si>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</si>
  <si>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</si>
  <si>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</si>
  <si>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</si>
  <si>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</si>
  <si>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</si>
  <si>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</si>
  <si>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</si>
  <si>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</si>
  <si>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</si>
  <si>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</si>
  <si>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</si>
  <si>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</si>
  <si>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</si>
  <si>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</si>
  <si>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</si>
  <si>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</si>
  <si>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</si>
  <si>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</si>
  <si>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</si>
  <si>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</si>
  <si>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</si>
  <si>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</si>
  <si>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</si>
  <si>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</si>
  <si>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</si>
  <si>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</si>
  <si>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</si>
  <si>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</si>
  <si>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</si>
  <si>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</si>
  <si>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</si>
  <si>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</si>
  <si>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</si>
  <si>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</si>
  <si>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</si>
  <si>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</si>
  <si>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</si>
  <si>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</si>
  <si>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</si>
  <si>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</si>
  <si>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</si>
  <si>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</si>
  <si>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</si>
  <si>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</si>
  <si>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</si>
  <si>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</si>
  <si>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</si>
  <si>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</si>
  <si>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</si>
  <si>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</si>
  <si>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</si>
  <si>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</si>
  <si>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</si>
  <si>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</si>
  <si>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</si>
  <si>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</si>
  <si>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</si>
  <si>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</si>
  <si>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</si>
  <si>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</si>
  <si>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</si>
  <si>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</si>
  <si>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</si>
  <si>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</si>
  <si>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</si>
  <si>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</si>
  <si>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</si>
  <si>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</si>
  <si>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</si>
  <si>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</si>
  <si>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</si>
  <si>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</si>
  <si>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</si>
  <si>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</si>
  <si>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</si>
  <si>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</si>
  <si>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</si>
  <si>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</si>
  <si>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</si>
  <si>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</si>
  <si>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</si>
  <si>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</si>
  <si>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</si>
  <si>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</si>
  <si>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</si>
  <si>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</si>
  <si>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</si>
  <si>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</si>
  <si>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</si>
  <si>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</si>
  <si>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</si>
  <si>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</si>
  <si>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</si>
  <si>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</si>
  <si>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</si>
  <si>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</si>
  <si>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</si>
  <si>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</si>
  <si>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</si>
  <si>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</si>
  <si>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</si>
  <si>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</si>
  <si>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</si>
  <si>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</si>
  <si>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</si>
  <si>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</si>
  <si>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</si>
  <si>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</si>
  <si>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</si>
  <si>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</si>
  <si>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</si>
  <si>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</si>
  <si>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</si>
  <si>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</si>
  <si>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</si>
  <si>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</si>
  <si>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</si>
  <si>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</si>
  <si>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</si>
  <si>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</si>
  <si>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</si>
  <si>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</si>
  <si>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</si>
  <si>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</si>
  <si>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</si>
  <si>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</si>
  <si>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</si>
  <si>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</si>
  <si>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</si>
  <si>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</si>
  <si>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</si>
  <si>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</si>
  <si>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</si>
  <si>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</si>
  <si>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</si>
  <si>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</si>
  <si>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</si>
  <si>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</si>
  <si>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</si>
  <si>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</si>
  <si>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</si>
  <si>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</si>
  <si>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</si>
  <si>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</si>
  <si>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</si>
  <si>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</si>
  <si>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</si>
  <si>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</si>
  <si>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</si>
  <si>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</si>
  <si>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</si>
  <si>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</si>
  <si>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</si>
  <si>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</si>
  <si>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</si>
  <si>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</si>
  <si>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</si>
  <si>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</si>
  <si>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</si>
  <si>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</si>
  <si>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</si>
  <si>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</si>
  <si>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</si>
  <si>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</si>
  <si>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</si>
  <si>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</si>
  <si>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</si>
  <si>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</si>
  <si>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</si>
  <si>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</si>
  <si>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</si>
  <si>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</si>
  <si>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</si>
  <si>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</si>
  <si>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</si>
  <si>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</si>
  <si>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</si>
  <si>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</si>
  <si>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</si>
  <si>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</si>
  <si>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</si>
  <si>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</si>
  <si>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</si>
  <si>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</si>
  <si>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</si>
  <si>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</si>
  <si>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</si>
  <si>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</si>
  <si>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</si>
  <si>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</si>
  <si>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</si>
  <si>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</si>
  <si>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</si>
  <si>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</si>
  <si>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</si>
  <si>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</si>
  <si>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</si>
  <si>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</si>
  <si>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</si>
  <si>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</si>
  <si>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</si>
  <si>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</si>
  <si>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</si>
  <si>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</si>
  <si>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</si>
  <si>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</si>
  <si>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</si>
  <si>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</si>
  <si>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</si>
  <si>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</si>
  <si>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</si>
  <si>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</si>
  <si>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</si>
  <si>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</si>
  <si>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</si>
  <si>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</si>
  <si>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</si>
  <si>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</si>
  <si>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</si>
  <si>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</si>
  <si>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</si>
  <si>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</si>
  <si>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</si>
  <si>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</si>
  <si>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</si>
  <si>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</si>
  <si>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</si>
  <si>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</si>
  <si>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</si>
  <si>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</si>
  <si>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</si>
  <si>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</si>
  <si>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</si>
  <si>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</si>
  <si>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</si>
  <si>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</si>
  <si>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</si>
  <si>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</si>
  <si>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</si>
  <si>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</si>
  <si>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</si>
  <si>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</si>
  <si>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</si>
  <si>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</si>
  <si>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</si>
  <si>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</si>
  <si>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</si>
  <si>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</si>
  <si>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</si>
  <si>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</si>
  <si>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</si>
  <si>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</si>
  <si>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</si>
  <si>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</si>
  <si>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</si>
  <si>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</si>
  <si>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</si>
  <si>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</si>
  <si>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</si>
  <si>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</si>
  <si>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</si>
  <si>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</si>
  <si>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</si>
  <si>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</si>
  <si>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</si>
  <si>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</si>
  <si>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</si>
  <si>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</si>
  <si>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</si>
  <si>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</si>
  <si>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</si>
  <si>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</si>
  <si>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</si>
  <si>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</si>
  <si>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</si>
  <si>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</si>
  <si>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</si>
  <si>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</si>
  <si>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</si>
  <si>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</si>
  <si>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</si>
  <si>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</si>
  <si>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</si>
  <si>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</si>
  <si>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</si>
  <si>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</si>
  <si>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</si>
  <si>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</si>
  <si>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</si>
  <si>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</si>
  <si>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</si>
  <si>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</si>
  <si>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</si>
  <si>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</si>
  <si>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</si>
  <si>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</si>
  <si>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</si>
  <si>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</si>
  <si>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</si>
  <si>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</si>
  <si>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</si>
  <si>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</si>
  <si>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</si>
  <si>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</si>
  <si>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</si>
  <si>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</si>
  <si>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</si>
  <si>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</si>
  <si>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</si>
  <si>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</si>
  <si>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</si>
  <si>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</si>
  <si>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</si>
  <si>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</si>
  <si>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</si>
  <si>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</si>
  <si>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</si>
  <si>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</si>
  <si>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</si>
  <si>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</si>
  <si>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</si>
  <si>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</si>
  <si>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</si>
  <si>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</si>
  <si>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</si>
  <si>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</si>
  <si>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</si>
  <si>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</si>
  <si>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</si>
  <si>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</si>
  <si>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</si>
  <si>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</si>
  <si>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</si>
  <si>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</si>
  <si>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</si>
  <si>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</si>
  <si>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</si>
  <si>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</si>
  <si>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</si>
  <si>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</si>
  <si>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</si>
  <si>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</si>
  <si>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</si>
  <si>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</si>
  <si>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</si>
  <si>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</si>
  <si>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</si>
  <si>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</si>
  <si>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</si>
  <si>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</si>
  <si>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</si>
  <si>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</si>
  <si>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</si>
  <si>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</si>
  <si>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</si>
  <si>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</si>
  <si>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</si>
  <si>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</si>
  <si>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</si>
  <si>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</si>
  <si>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</si>
  <si>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</si>
  <si>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</si>
  <si>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</si>
  <si>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</si>
  <si>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</si>
  <si>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</si>
  <si>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</si>
  <si>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</si>
  <si>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</si>
  <si>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</si>
  <si>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</si>
  <si>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</si>
  <si>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</si>
  <si>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</si>
  <si>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</si>
  <si>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</si>
  <si>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</si>
  <si>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</si>
  <si>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</si>
  <si>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</si>
  <si>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</si>
  <si>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</si>
  <si>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</si>
  <si>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</si>
  <si>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</si>
  <si>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</si>
  <si>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</si>
  <si>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</si>
  <si>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</si>
  <si>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</si>
  <si>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</si>
  <si>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</si>
  <si>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</si>
  <si>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</si>
  <si>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</si>
  <si>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</si>
  <si>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</si>
  <si>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</si>
  <si>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</si>
  <si>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</si>
  <si>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</si>
  <si>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</si>
  <si>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</si>
  <si>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</si>
  <si>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</si>
  <si>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</si>
  <si>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</si>
  <si>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</si>
  <si>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</si>
  <si>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</si>
  <si>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</si>
  <si>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</si>
  <si>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</si>
  <si>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</si>
  <si>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</si>
  <si>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</si>
  <si>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</si>
  <si>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</si>
  <si>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</si>
  <si>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</si>
  <si>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</si>
  <si>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</si>
  <si>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</si>
  <si>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</si>
  <si>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</si>
  <si>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</si>
  <si>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</si>
  <si>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</si>
  <si>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</si>
  <si>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</si>
  <si>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</si>
  <si>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</si>
  <si>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</si>
  <si>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</si>
  <si>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</si>
  <si>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</si>
  <si>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</si>
  <si>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</si>
  <si>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</si>
  <si>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</si>
  <si>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</si>
  <si>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</si>
  <si>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</si>
  <si>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</si>
  <si>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</si>
  <si>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</si>
  <si>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</si>
  <si>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</si>
  <si>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</si>
  <si>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</si>
  <si>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</si>
  <si>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</si>
  <si>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</si>
  <si>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</si>
  <si>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</si>
  <si>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</si>
  <si>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</si>
  <si>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</si>
  <si>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</si>
  <si>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</si>
  <si>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</si>
  <si>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</si>
  <si>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</si>
  <si>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</si>
  <si>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</si>
  <si>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</si>
  <si>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</si>
  <si>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</si>
  <si>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</si>
  <si>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</si>
  <si>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</si>
  <si>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</si>
  <si>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</si>
  <si>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</si>
  <si>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</si>
  <si>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</si>
  <si>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</si>
  <si>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</si>
  <si>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</si>
  <si>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</si>
  <si>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</si>
  <si>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</si>
  <si>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</si>
  <si>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</si>
  <si>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</si>
  <si>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</si>
  <si>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</si>
  <si>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</si>
  <si>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</si>
  <si>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</si>
  <si>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</si>
  <si>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</si>
  <si>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</si>
  <si>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</si>
  <si>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</si>
  <si>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</si>
  <si>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</si>
  <si>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</si>
  <si>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</si>
  <si>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</si>
  <si>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</si>
  <si>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</si>
  <si>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</si>
  <si>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</si>
  <si>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</si>
  <si>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</si>
  <si>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</si>
  <si>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</si>
  <si>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</si>
  <si>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</si>
  <si>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</si>
  <si>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</si>
  <si>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</si>
  <si>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</si>
  <si>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</si>
  <si>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</si>
  <si>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</si>
  <si>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</si>
  <si>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</si>
  <si>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</si>
  <si>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</si>
  <si>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</si>
  <si>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</si>
  <si>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</si>
  <si>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</si>
  <si>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</si>
  <si>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</si>
  <si>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</si>
  <si>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</si>
  <si>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</si>
  <si>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</si>
  <si>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</si>
  <si>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</si>
  <si>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</si>
  <si>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</si>
  <si>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</si>
  <si>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</si>
  <si>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</si>
  <si>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</si>
  <si>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</si>
  <si>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</si>
  <si>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</si>
  <si>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</si>
  <si>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</si>
  <si>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</si>
  <si>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</si>
  <si>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</si>
  <si>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</si>
  <si>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</si>
  <si>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</si>
  <si>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</si>
  <si>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</si>
  <si>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</si>
  <si>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</si>
  <si>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</si>
  <si>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</si>
  <si>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</si>
  <si>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</si>
  <si>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</si>
  <si>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</si>
  <si>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</si>
  <si>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</si>
  <si>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</si>
  <si>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</si>
  <si>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</si>
  <si>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</si>
  <si>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</si>
  <si>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</si>
  <si>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</si>
  <si>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</si>
  <si>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</si>
  <si>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</si>
  <si>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</si>
  <si>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</si>
  <si>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</si>
  <si>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</si>
  <si>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</si>
  <si>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</si>
  <si>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</si>
  <si>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</si>
  <si>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</si>
  <si>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</si>
  <si>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</si>
  <si>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</si>
  <si>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</si>
  <si>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</si>
  <si>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</si>
  <si>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</si>
  <si>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</si>
  <si>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</si>
  <si>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</si>
  <si>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</si>
  <si>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</si>
  <si>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</si>
  <si>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</si>
  <si>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</si>
  <si>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</si>
  <si>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</si>
  <si>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</si>
  <si>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</si>
  <si>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</si>
  <si>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</si>
  <si>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</si>
  <si>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</si>
  <si>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</si>
  <si>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</si>
  <si>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</si>
  <si>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</si>
  <si>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</si>
  <si>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</si>
  <si>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</si>
  <si>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</si>
  <si>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</si>
  <si>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</si>
  <si>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</si>
  <si>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</si>
  <si>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</si>
  <si>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</si>
  <si>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</si>
  <si>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</si>
  <si>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</si>
  <si>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</si>
  <si>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</si>
  <si>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</si>
  <si>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</si>
  <si>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</si>
  <si>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</si>
  <si>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</si>
  <si>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</si>
  <si>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</si>
  <si>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</si>
  <si>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</si>
  <si>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</si>
  <si>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</si>
  <si>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</si>
  <si>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</si>
  <si>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</si>
  <si>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</si>
  <si>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</si>
  <si>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</si>
  <si>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</si>
  <si>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</si>
  <si>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</si>
  <si>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</si>
  <si>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</si>
  <si>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</si>
  <si>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</si>
  <si>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</si>
  <si>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</si>
  <si>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</si>
  <si>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</si>
  <si>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</si>
  <si>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</si>
  <si>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</si>
  <si>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</si>
  <si>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</si>
  <si>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</si>
  <si>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</si>
  <si>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</si>
  <si>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</si>
  <si>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</si>
  <si>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</si>
  <si>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</si>
  <si>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</si>
  <si>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</si>
  <si>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</si>
  <si>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</si>
  <si>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</si>
  <si>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</si>
  <si>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</si>
  <si>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</si>
  <si>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</si>
  <si>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</si>
  <si>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</si>
  <si>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</si>
  <si>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</si>
  <si>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</si>
  <si>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</si>
  <si>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</si>
  <si>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</si>
  <si>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</si>
  <si>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</si>
  <si>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</si>
  <si>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</si>
  <si>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</si>
  <si>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</si>
  <si>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</si>
  <si>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</si>
  <si>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</si>
  <si>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</si>
  <si>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</si>
  <si>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</si>
  <si>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</si>
  <si>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</si>
  <si>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</si>
  <si>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</si>
  <si>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</si>
  <si>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</si>
  <si>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</si>
  <si>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</si>
  <si>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</si>
  <si>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</si>
  <si>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</si>
  <si>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</si>
  <si>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</si>
  <si>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</si>
  <si>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</si>
  <si>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</si>
  <si>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</si>
  <si>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</si>
  <si>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</si>
  <si>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</si>
  <si>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</si>
  <si>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</si>
  <si>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</si>
  <si>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</si>
  <si>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</si>
  <si>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</si>
  <si>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</si>
  <si>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</si>
  <si>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</si>
  <si>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</si>
  <si>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</si>
  <si>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</si>
  <si>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</si>
  <si>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</si>
  <si>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</si>
  <si>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</si>
  <si>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</si>
  <si>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</si>
  <si>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</si>
  <si>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</si>
  <si>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</si>
  <si>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</si>
  <si>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</si>
  <si>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</si>
  <si>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</si>
  <si>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</si>
  <si>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</si>
  <si>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</si>
  <si>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</si>
  <si>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</si>
  <si>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</si>
  <si>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</si>
  <si>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</si>
  <si>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</si>
  <si>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</si>
  <si>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</si>
  <si>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</si>
  <si>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</si>
  <si>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</si>
  <si>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</si>
  <si>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</si>
  <si>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</si>
  <si>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</si>
  <si>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</si>
  <si>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</si>
  <si>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</si>
  <si>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</si>
  <si>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</si>
  <si>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</si>
  <si>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</si>
  <si>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</si>
  <si>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</si>
  <si>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</si>
  <si>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</si>
  <si>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</si>
  <si>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</si>
  <si>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</si>
  <si>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</si>
  <si>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</si>
  <si>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</si>
  <si>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</si>
  <si>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</si>
  <si>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</si>
  <si>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</si>
  <si>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</si>
  <si>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</si>
  <si>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</si>
  <si>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</si>
  <si>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</si>
  <si>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</si>
  <si>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</si>
  <si>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</si>
  <si>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</si>
  <si>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</si>
  <si>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</si>
  <si>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</si>
  <si>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</si>
  <si>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</si>
  <si>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</si>
  <si>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</si>
  <si>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</si>
  <si>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</si>
  <si>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</si>
  <si>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</si>
  <si>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</si>
  <si>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</si>
  <si>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</si>
  <si>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</si>
  <si>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</si>
  <si>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</si>
  <si>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</si>
  <si>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</si>
  <si>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</si>
  <si>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</si>
  <si>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</si>
  <si>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</si>
  <si>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</si>
  <si>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</si>
  <si>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</si>
  <si>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</si>
  <si>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</si>
  <si>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</si>
  <si>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</si>
  <si>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</si>
  <si>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</si>
  <si>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</si>
  <si>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</si>
  <si>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</si>
  <si>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</si>
  <si>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</si>
  <si>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</si>
  <si>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</si>
  <si>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</si>
  <si>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</si>
  <si>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</si>
  <si>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</si>
  <si>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</si>
  <si>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</si>
  <si>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</si>
  <si>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</si>
  <si>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</si>
  <si>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</si>
  <si>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</si>
  <si>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</si>
  <si>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</si>
  <si>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</si>
  <si>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</si>
  <si>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</si>
  <si>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</si>
  <si>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</si>
  <si>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</si>
  <si>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</si>
  <si>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</si>
  <si>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</si>
  <si>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</si>
  <si>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</si>
  <si>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</si>
  <si>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</si>
  <si>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</si>
  <si>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</si>
  <si>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</si>
  <si>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</si>
  <si>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</si>
  <si>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</si>
  <si>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</si>
  <si>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</si>
  <si>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</si>
  <si>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</si>
  <si>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</si>
  <si>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</si>
  <si>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</si>
  <si>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</si>
  <si>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</si>
  <si>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</si>
  <si>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</si>
  <si>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</si>
  <si>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</si>
  <si>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</si>
  <si>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</si>
  <si>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</si>
  <si>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</si>
  <si>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</si>
  <si>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</si>
  <si>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</si>
  <si>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</si>
  <si>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</si>
  <si>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</si>
  <si>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</si>
  <si>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</si>
  <si>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</si>
  <si>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</si>
  <si>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</si>
  <si>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</si>
  <si>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</si>
  <si>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</si>
  <si>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</si>
  <si>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</si>
  <si>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</si>
  <si>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</si>
  <si>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</si>
  <si>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</si>
  <si>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</si>
  <si>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</si>
  <si>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</si>
  <si>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</si>
  <si>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</si>
  <si>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</si>
  <si>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</si>
  <si>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</si>
  <si>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</si>
  <si>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</si>
  <si>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</si>
  <si>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</si>
  <si>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</si>
  <si>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</si>
  <si>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</si>
  <si>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</si>
  <si>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</si>
  <si>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</si>
  <si>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</si>
  <si>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</si>
  <si>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</si>
  <si>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</si>
  <si>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</si>
  <si>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</si>
  <si>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</si>
  <si>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</si>
  <si>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</si>
  <si>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</si>
  <si>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</si>
  <si>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</si>
  <si>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</si>
  <si>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</si>
  <si>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</si>
  <si>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</si>
  <si>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</si>
  <si>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</si>
  <si>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</si>
  <si>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</si>
  <si>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</si>
  <si>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</si>
  <si>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</si>
  <si>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</si>
  <si>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</si>
  <si>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</si>
  <si>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</si>
  <si>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</si>
  <si>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</si>
  <si>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</si>
  <si>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</si>
  <si>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</si>
  <si>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</si>
  <si>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</si>
  <si>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</si>
  <si>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</si>
  <si>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</si>
  <si>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</si>
  <si>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</si>
  <si>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</si>
  <si>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</si>
  <si>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</si>
  <si>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</si>
  <si>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</si>
  <si>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</si>
  <si>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</si>
  <si>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</si>
  <si>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</si>
  <si>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</si>
  <si>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</si>
  <si>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</si>
  <si>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</si>
  <si>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</si>
  <si>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</si>
  <si>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</si>
  <si>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</si>
  <si>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</si>
  <si>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</si>
  <si>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</si>
  <si>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</si>
  <si>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</si>
  <si>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</si>
  <si>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</si>
  <si>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</si>
  <si>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</si>
  <si>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</si>
  <si>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</si>
  <si>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</si>
  <si>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</si>
  <si>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</si>
  <si>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</si>
  <si>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</si>
  <si>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</si>
  <si>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</si>
  <si>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</si>
  <si>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</si>
  <si>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</si>
  <si>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</si>
  <si>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</si>
  <si>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</si>
  <si>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</si>
  <si>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</si>
  <si>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</si>
  <si>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</si>
  <si>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</si>
  <si>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</si>
  <si>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</si>
  <si>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</si>
  <si>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</si>
  <si>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</si>
  <si>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</si>
  <si>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</si>
  <si>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</si>
  <si>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</si>
  <si>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</si>
  <si>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</si>
  <si>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</si>
  <si>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</si>
  <si>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</si>
  <si>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</si>
  <si>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</si>
  <si>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</si>
  <si>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</si>
  <si>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</si>
  <si>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</si>
  <si>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</si>
  <si>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</si>
  <si>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</si>
  <si>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</si>
  <si>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</si>
  <si>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</si>
  <si>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</si>
  <si>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</si>
  <si>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</si>
  <si>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</si>
  <si>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</si>
  <si>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</si>
  <si>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</si>
  <si>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</si>
  <si>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</si>
  <si>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</si>
  <si>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</si>
  <si>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</si>
  <si>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</si>
  <si>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</si>
  <si>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</si>
  <si>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</si>
  <si>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</si>
  <si>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</si>
  <si>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</si>
  <si>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</si>
  <si>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</si>
  <si>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</si>
  <si>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</si>
  <si>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</si>
  <si>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</si>
  <si>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</si>
  <si>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</si>
  <si>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</si>
  <si>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</si>
  <si>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</si>
  <si>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</si>
  <si>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</si>
  <si>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</si>
  <si>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</si>
  <si>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</si>
  <si>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</si>
  <si>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</si>
  <si>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</si>
  <si>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</si>
  <si>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</si>
  <si>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</si>
  <si>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</si>
  <si>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</si>
  <si>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</si>
  <si>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</si>
  <si>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</si>
  <si>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</si>
  <si>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</si>
  <si>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</si>
  <si>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</si>
  <si>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</si>
  <si>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</si>
  <si>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</si>
  <si>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</si>
  <si>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</si>
  <si>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</si>
  <si>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</si>
  <si>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</si>
  <si>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</si>
  <si>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</si>
  <si>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</si>
  <si>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</si>
  <si>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</si>
  <si>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</si>
  <si>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</si>
  <si>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</si>
  <si>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</si>
  <si>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</si>
  <si>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</si>
  <si>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</si>
  <si>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</si>
  <si>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</si>
  <si>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</si>
  <si>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</si>
  <si>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</si>
  <si>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</si>
  <si>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</si>
  <si>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</si>
  <si>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</si>
  <si>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</si>
  <si>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</si>
  <si>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</si>
  <si>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</si>
  <si>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</si>
  <si>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</si>
  <si>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</si>
  <si>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</si>
  <si>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</si>
  <si>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</si>
  <si>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</si>
  <si>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</si>
  <si>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</si>
  <si>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</si>
  <si>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</si>
  <si>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</si>
  <si>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</si>
  <si>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</si>
  <si>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</si>
  <si>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</si>
  <si>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</si>
  <si>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</si>
  <si>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</si>
  <si>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</si>
  <si>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</si>
  <si>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</si>
  <si>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</si>
  <si>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</si>
  <si>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</si>
  <si>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</si>
  <si>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</si>
  <si>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</si>
  <si>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</si>
  <si>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</si>
  <si>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</si>
  <si>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</si>
  <si>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</si>
  <si>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</si>
  <si>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</si>
  <si>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</si>
  <si>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</si>
  <si>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</si>
  <si>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</si>
  <si>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</si>
  <si>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</si>
  <si>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</si>
  <si>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</si>
  <si>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</si>
  <si>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</si>
  <si>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</si>
  <si>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</si>
  <si>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</si>
  <si>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</si>
  <si>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</si>
  <si>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</si>
  <si>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</si>
  <si>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</si>
  <si>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</si>
  <si>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</si>
  <si>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</si>
  <si>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</si>
  <si>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</si>
  <si>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</si>
  <si>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</si>
  <si>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</si>
  <si>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</si>
  <si>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</si>
  <si>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</si>
  <si>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</si>
  <si>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</si>
  <si>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</si>
  <si>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</si>
  <si>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</si>
  <si>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</si>
  <si>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</si>
  <si>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</si>
  <si>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</si>
  <si>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</si>
  <si>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</si>
  <si>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</si>
  <si>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</si>
  <si>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</si>
  <si>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</si>
  <si>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</si>
  <si>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</si>
  <si>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</si>
  <si>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</si>
  <si>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</si>
  <si>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</si>
  <si>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</si>
  <si>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</si>
  <si>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</si>
  <si>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</si>
  <si>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</si>
  <si>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</si>
  <si>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</si>
  <si>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</si>
  <si>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</si>
  <si>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</si>
  <si>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</si>
  <si>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</si>
  <si>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</si>
  <si>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</si>
  <si>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</si>
  <si>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</si>
  <si>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</si>
  <si>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</si>
  <si>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</si>
  <si>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</si>
  <si>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</si>
  <si>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</si>
  <si>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</si>
  <si>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</si>
  <si>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</si>
  <si>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</si>
  <si>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</si>
  <si>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</si>
  <si>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</si>
  <si>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</si>
  <si>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</si>
  <si>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</si>
  <si>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</si>
  <si>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</si>
  <si>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</si>
  <si>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</si>
  <si>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</si>
  <si>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</si>
  <si>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</si>
  <si>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</si>
  <si>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</si>
  <si>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</si>
  <si>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</si>
  <si>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</si>
  <si>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</si>
  <si>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</si>
  <si>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</si>
  <si>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</si>
  <si>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</si>
  <si>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</si>
  <si>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</si>
  <si>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</si>
  <si>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</si>
  <si>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</si>
  <si>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</si>
  <si>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</si>
  <si>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</si>
  <si>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</si>
  <si>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</si>
  <si>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</si>
  <si>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</si>
  <si>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</si>
  <si>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</si>
  <si>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</si>
  <si>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</si>
  <si>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</si>
  <si>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</si>
  <si>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</si>
  <si>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</si>
  <si>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</si>
  <si>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</si>
  <si>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</si>
  <si>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</si>
  <si>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</si>
  <si>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</si>
  <si>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</si>
  <si>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</si>
  <si>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</si>
  <si>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</si>
  <si>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</si>
  <si>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</si>
  <si>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</si>
  <si>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</si>
  <si>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</si>
  <si>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</si>
  <si>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</si>
  <si>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</si>
  <si>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</si>
  <si>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</si>
  <si>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</si>
  <si>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</si>
  <si>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</si>
  <si>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</si>
  <si>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</si>
  <si>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</si>
  <si>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</si>
  <si>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</si>
  <si>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</si>
  <si>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</si>
  <si>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</si>
  <si>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</si>
  <si>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</si>
  <si>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</si>
  <si>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</si>
  <si>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</si>
  <si>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</si>
  <si>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</si>
  <si>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</si>
  <si>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</si>
  <si>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</si>
  <si>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</si>
  <si>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</si>
  <si>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</si>
  <si>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</si>
  <si>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</si>
  <si>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</si>
  <si>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</si>
  <si>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</si>
  <si>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</si>
  <si>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</si>
  <si>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</si>
  <si>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</si>
  <si>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</si>
  <si>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</si>
  <si>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</si>
  <si>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</si>
  <si>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</si>
  <si>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</si>
  <si>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</si>
  <si>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</si>
  <si>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</si>
  <si>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</si>
  <si>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</si>
  <si>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</si>
  <si>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</si>
  <si>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</si>
  <si>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</si>
  <si>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</si>
  <si>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</si>
  <si>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</si>
  <si>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</si>
  <si>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</si>
  <si>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</si>
  <si>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</si>
  <si>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</si>
  <si>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</si>
  <si>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</si>
  <si>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</si>
  <si>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</si>
  <si>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</si>
  <si>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</si>
  <si>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</si>
  <si>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</si>
  <si>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</si>
  <si>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</si>
  <si>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</si>
  <si>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</si>
  <si>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</si>
  <si>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</si>
  <si>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</si>
  <si>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</si>
  <si>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</si>
  <si>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</si>
  <si>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</si>
  <si>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</si>
  <si>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</si>
  <si>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</si>
  <si>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</si>
  <si>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</si>
  <si>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</si>
  <si>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</si>
  <si>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</si>
  <si>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</si>
  <si>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</si>
  <si>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</si>
  <si>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</si>
  <si>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</si>
  <si>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</si>
  <si>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</si>
  <si>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</si>
  <si>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</si>
  <si>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</si>
  <si>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</si>
  <si>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</si>
  <si>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</si>
  <si>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</si>
  <si>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</si>
  <si>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</si>
  <si>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</si>
  <si>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</si>
  <si>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</si>
  <si>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</si>
  <si>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</si>
  <si>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</si>
  <si>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</si>
  <si>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</si>
  <si>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</si>
  <si>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</si>
  <si>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</si>
  <si>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</si>
  <si>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</si>
  <si>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</si>
  <si>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</si>
  <si>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</si>
  <si>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</si>
  <si>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</si>
  <si>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</si>
  <si>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</si>
  <si>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</si>
  <si>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</si>
  <si>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</si>
  <si>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</si>
  <si>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</si>
  <si>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</si>
  <si>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</si>
  <si>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</si>
  <si>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</si>
  <si>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</si>
  <si>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</si>
  <si>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</si>
  <si>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</si>
  <si>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</si>
  <si>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</si>
  <si>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</si>
  <si>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</si>
  <si>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</si>
  <si>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</si>
  <si>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</si>
  <si>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</si>
  <si>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</si>
  <si>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</si>
  <si>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</si>
  <si>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</si>
  <si>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</si>
  <si>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</si>
  <si>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</si>
  <si>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</si>
  <si>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</si>
  <si>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</si>
  <si>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</si>
  <si>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</si>
  <si>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</si>
  <si>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</si>
  <si>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</si>
  <si>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</si>
  <si>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</si>
  <si>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</si>
  <si>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</si>
  <si>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</si>
  <si>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</si>
  <si>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</si>
  <si>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</si>
  <si>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</si>
  <si>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</si>
  <si>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</si>
  <si>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</si>
  <si>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</si>
  <si>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</si>
  <si>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</si>
  <si>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</si>
  <si>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</si>
  <si>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</si>
  <si>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</si>
  <si>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</si>
  <si>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</si>
  <si>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</si>
  <si>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</si>
  <si>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</si>
  <si>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</si>
  <si>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</si>
  <si>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</si>
  <si>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</si>
  <si>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</si>
  <si>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</si>
  <si>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</si>
  <si>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</si>
  <si>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</si>
  <si>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</si>
  <si>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</si>
  <si>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</si>
  <si>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</si>
  <si>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</si>
  <si>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</si>
  <si>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</si>
  <si>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</si>
  <si>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</si>
  <si>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</si>
  <si>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</si>
  <si>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</si>
  <si>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</si>
  <si>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</si>
  <si>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</si>
  <si>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</si>
  <si>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</si>
  <si>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</si>
  <si>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</si>
  <si>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</si>
  <si>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</si>
  <si>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</si>
  <si>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</si>
  <si>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</si>
  <si>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</si>
  <si>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</si>
  <si>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</si>
  <si>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</si>
  <si>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</si>
  <si>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</si>
  <si>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</si>
  <si>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</si>
  <si>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</si>
  <si>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</si>
  <si>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</si>
  <si>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</si>
  <si>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</si>
  <si>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</si>
  <si>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</si>
  <si>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</si>
  <si>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</si>
  <si>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</si>
  <si>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</si>
  <si>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</si>
  <si>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</si>
  <si>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</si>
  <si>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</si>
  <si>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</si>
  <si>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</si>
  <si>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</si>
  <si>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</si>
  <si>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</si>
  <si>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</si>
  <si>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</si>
  <si>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</si>
  <si>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</si>
  <si>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</si>
  <si>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</si>
  <si>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</si>
  <si>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</si>
  <si>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</si>
  <si>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</si>
  <si>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</si>
  <si>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</si>
  <si>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</si>
  <si>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</si>
  <si>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</si>
  <si>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</si>
  <si>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</si>
  <si>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</si>
  <si>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</si>
  <si>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</si>
  <si>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</si>
  <si>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</si>
  <si>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</si>
  <si>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</si>
  <si>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</si>
  <si>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</si>
  <si>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</si>
  <si>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</si>
  <si>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</si>
  <si>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</si>
  <si>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</si>
  <si>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</si>
  <si>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</si>
  <si>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</si>
  <si>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</si>
  <si>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</si>
  <si>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</si>
  <si>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</si>
  <si>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</si>
  <si>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</si>
  <si>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</si>
  <si>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</si>
  <si>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</si>
  <si>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</si>
  <si>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</si>
  <si>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</si>
  <si>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</si>
  <si>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</si>
  <si>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</si>
  <si>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</si>
  <si>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</si>
  <si>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</si>
  <si>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</si>
  <si>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</si>
  <si>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</si>
  <si>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</si>
  <si>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</si>
  <si>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</si>
  <si>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</si>
  <si>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</si>
  <si>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</si>
  <si>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</si>
  <si>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</si>
  <si>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</si>
  <si>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</si>
  <si>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</si>
  <si>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</si>
  <si>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</si>
  <si>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</si>
  <si>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</si>
  <si>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</si>
  <si>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</si>
  <si>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</si>
  <si>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</si>
  <si>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</si>
  <si>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</si>
  <si>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</si>
  <si>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</si>
  <si>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</si>
  <si>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</si>
  <si>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</si>
  <si>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</si>
  <si>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</si>
  <si>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</si>
  <si>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</si>
  <si>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</si>
  <si>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</si>
  <si>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</si>
  <si>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</si>
  <si>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</si>
  <si>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</si>
  <si>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</si>
  <si>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</si>
  <si>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</si>
  <si>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</si>
  <si>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</si>
  <si>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</si>
  <si>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</si>
  <si>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</si>
  <si>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</si>
  <si>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</si>
  <si>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</si>
  <si>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</si>
  <si>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</si>
  <si>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</si>
  <si>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</si>
  <si>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</si>
  <si>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</si>
  <si>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</si>
  <si>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</si>
  <si>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</si>
  <si>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</si>
  <si>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</si>
  <si>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</si>
  <si>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</si>
  <si>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</si>
  <si>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</si>
  <si>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</si>
  <si>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</si>
  <si>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</si>
  <si>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</si>
  <si>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</si>
  <si>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</si>
  <si>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</si>
  <si>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</si>
  <si>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</si>
  <si>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</si>
  <si>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</si>
  <si>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</si>
  <si>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</si>
  <si>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</si>
  <si>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</si>
  <si>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</si>
  <si>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</si>
  <si>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</si>
  <si>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</si>
  <si>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</si>
  <si>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</si>
  <si>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</si>
  <si>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</si>
  <si>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</si>
  <si>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</si>
  <si>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</si>
  <si>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</si>
  <si>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</si>
  <si>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</si>
  <si>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</si>
  <si>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</si>
  <si>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</si>
  <si>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</si>
  <si>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</si>
  <si>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</si>
  <si>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</si>
  <si>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</si>
  <si>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</si>
  <si>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</si>
  <si>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</si>
  <si>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</si>
  <si>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</si>
  <si>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</si>
  <si>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</si>
  <si>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</si>
  <si>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</si>
  <si>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</si>
  <si>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</si>
  <si>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</si>
  <si>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</si>
  <si>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</si>
  <si>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</si>
  <si>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</si>
  <si>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</si>
  <si>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</si>
  <si>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</si>
  <si>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</si>
  <si>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</si>
  <si>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</si>
  <si>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</si>
  <si>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</si>
  <si>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</si>
  <si>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</si>
  <si>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</si>
  <si>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</si>
  <si>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</si>
  <si>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</si>
  <si>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</si>
  <si>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</si>
  <si>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</si>
  <si>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</si>
  <si>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</si>
  <si>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</si>
  <si>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</si>
  <si>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</si>
  <si>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</si>
  <si>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</si>
  <si>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</si>
  <si>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</si>
  <si>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</si>
  <si>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</si>
  <si>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</si>
  <si>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</si>
  <si>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</si>
  <si>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</si>
  <si>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</si>
  <si>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</si>
  <si>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</si>
  <si>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</si>
  <si>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</si>
  <si>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</si>
  <si>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</si>
  <si>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</si>
  <si>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</si>
  <si>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</si>
  <si>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</si>
  <si>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</si>
  <si>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</si>
  <si>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</si>
  <si>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</si>
  <si>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</si>
  <si>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</si>
  <si>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</si>
  <si>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</si>
  <si>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</si>
  <si>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</si>
  <si>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</si>
  <si>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</si>
  <si>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</si>
  <si>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</si>
  <si>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</si>
  <si>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</si>
  <si>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</si>
  <si>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</si>
  <si>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</si>
  <si>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</si>
  <si>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</si>
  <si>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</si>
  <si>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</si>
  <si>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</si>
  <si>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</si>
  <si>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</si>
  <si>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</si>
  <si>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</si>
  <si>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</si>
  <si>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</si>
  <si>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</si>
  <si>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</si>
  <si>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</si>
  <si>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</si>
  <si>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</si>
  <si>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</si>
  <si>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</si>
  <si>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</si>
  <si>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</si>
  <si>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</si>
  <si>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</si>
  <si>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</si>
  <si>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</si>
  <si>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</si>
  <si>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</si>
  <si>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</si>
  <si>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</si>
  <si>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</si>
  <si>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</si>
  <si>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</si>
  <si>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</si>
  <si>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</si>
  <si>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</si>
  <si>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</si>
  <si>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</si>
  <si>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</si>
  <si>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</si>
  <si>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</si>
  <si>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</si>
  <si>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</si>
  <si>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</si>
  <si>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</si>
  <si>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</si>
  <si>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</si>
  <si>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</si>
  <si>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</si>
  <si>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</si>
  <si>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</si>
  <si>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</si>
  <si>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</si>
  <si>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</si>
  <si>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</si>
  <si>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</si>
  <si>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</si>
  <si>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</si>
  <si>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</si>
  <si>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</si>
  <si>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</si>
  <si>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</si>
  <si>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</si>
  <si>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</si>
  <si>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</si>
  <si>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</si>
  <si>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</si>
  <si>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</si>
  <si>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</si>
  <si>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</si>
  <si>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</si>
  <si>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</si>
  <si>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</si>
  <si>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</si>
  <si>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</si>
  <si>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</si>
  <si>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</si>
  <si>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</si>
  <si>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</si>
  <si>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</si>
  <si>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</si>
  <si>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</si>
  <si>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</si>
  <si>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</si>
  <si>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</si>
  <si>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</si>
  <si>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</si>
  <si>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</si>
  <si>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</si>
  <si>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</si>
  <si>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</si>
  <si>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</si>
  <si>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</si>
  <si>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</si>
  <si>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</si>
  <si>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</si>
  <si>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</si>
  <si>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</si>
  <si>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</si>
  <si>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</si>
  <si>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</si>
  <si>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</si>
  <si>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</si>
  <si>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</si>
  <si>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</si>
  <si>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</si>
  <si>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</si>
  <si>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</si>
  <si>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</si>
  <si>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</si>
  <si>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</si>
  <si>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</si>
  <si>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</si>
  <si>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</si>
  <si>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</si>
  <si>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</si>
  <si>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</si>
  <si>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</si>
  <si>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</si>
  <si>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</si>
  <si>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</si>
  <si>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</si>
  <si>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</si>
  <si>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</si>
  <si>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</si>
  <si>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</si>
  <si>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</si>
  <si>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</si>
  <si>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</si>
  <si>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</si>
  <si>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</si>
  <si>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</si>
  <si>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</si>
  <si>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</si>
  <si>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</si>
  <si>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</si>
  <si>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</si>
  <si>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</si>
  <si>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</si>
  <si>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</si>
  <si>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</si>
  <si>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</si>
  <si>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</si>
  <si>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</si>
  <si>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</si>
  <si>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</si>
  <si>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</si>
  <si>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</si>
  <si>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</si>
  <si>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</si>
  <si>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</si>
  <si>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</si>
  <si>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</si>
  <si>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</si>
  <si>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</si>
  <si>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</si>
  <si>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</si>
  <si>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</si>
  <si>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</si>
  <si>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</si>
  <si>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</si>
  <si>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</si>
  <si>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</si>
  <si>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</si>
  <si>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</si>
  <si>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</si>
  <si>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</si>
  <si>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</si>
  <si>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</si>
  <si>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</si>
  <si>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</si>
  <si>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</si>
  <si>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</si>
  <si>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</si>
  <si>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</si>
  <si>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</si>
  <si>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</si>
  <si>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</si>
  <si>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</si>
  <si>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</si>
  <si>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</si>
  <si>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</si>
  <si>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</si>
  <si>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</si>
  <si>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</si>
  <si>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</si>
  <si>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</si>
  <si>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</si>
  <si>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</si>
  <si>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</si>
  <si>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</si>
  <si>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</si>
  <si>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</si>
  <si>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</si>
  <si>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</si>
  <si>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</si>
  <si>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</si>
  <si>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</si>
  <si>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</si>
  <si>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</si>
  <si>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</si>
  <si>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</si>
  <si>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</si>
  <si>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</si>
  <si>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</si>
  <si>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</si>
  <si>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</si>
  <si>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</si>
  <si>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</si>
  <si>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</si>
  <si>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</si>
  <si>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</si>
  <si>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</si>
  <si>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</si>
  <si>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</si>
  <si>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</si>
  <si>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</si>
  <si>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</si>
  <si>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</si>
  <si>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</si>
  <si>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</si>
  <si>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</si>
  <si>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</si>
  <si>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</si>
  <si>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</si>
  <si>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</si>
  <si>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</si>
  <si>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</si>
  <si>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</si>
  <si>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</si>
  <si>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</si>
  <si>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</si>
  <si>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</si>
  <si>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</si>
  <si>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</si>
  <si>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</si>
  <si>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</si>
  <si>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</si>
  <si>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</si>
  <si>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</si>
  <si>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</si>
  <si>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</si>
  <si>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</si>
  <si>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</si>
  <si>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</si>
  <si>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</si>
  <si>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</si>
  <si>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</si>
  <si>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</si>
  <si>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</si>
  <si>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</si>
  <si>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</si>
  <si>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</si>
  <si>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</si>
  <si>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</si>
  <si>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</si>
  <si>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</si>
  <si>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</si>
  <si>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</si>
  <si>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</si>
  <si>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</si>
  <si>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</si>
  <si>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</si>
  <si>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</si>
  <si>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</si>
  <si>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</si>
  <si>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</si>
  <si>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</si>
  <si>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</si>
  <si>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</si>
  <si>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</si>
  <si>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</si>
  <si>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</si>
  <si>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</si>
  <si>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</si>
  <si>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</si>
  <si>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</si>
  <si>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</si>
  <si>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</si>
  <si>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</si>
  <si>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</si>
  <si>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</si>
  <si>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</si>
  <si>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</si>
  <si>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</si>
  <si>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</si>
  <si>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</si>
  <si>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</si>
  <si>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</si>
  <si>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</si>
  <si>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</si>
  <si>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</si>
  <si>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</si>
  <si>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</si>
  <si>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</si>
  <si>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</si>
  <si>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</si>
  <si>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</si>
  <si>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</si>
  <si>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</si>
  <si>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</si>
  <si>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</si>
  <si>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</si>
  <si>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</si>
  <si>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</si>
  <si>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</si>
  <si>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</si>
  <si>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</si>
  <si>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</si>
  <si>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</si>
  <si>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</si>
  <si>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</si>
  <si>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</si>
  <si>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</si>
  <si>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</si>
  <si>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</si>
  <si>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</si>
  <si>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</si>
  <si>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</si>
  <si>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</si>
  <si>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</si>
  <si>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</si>
  <si>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</si>
  <si>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</si>
  <si>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</si>
  <si>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</si>
  <si>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</si>
  <si>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</si>
  <si>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</si>
  <si>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</si>
  <si>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</si>
  <si>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</si>
  <si>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</si>
  <si>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</si>
  <si>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</si>
  <si>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</si>
  <si>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</si>
  <si>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</si>
  <si>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</si>
  <si>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</si>
  <si>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</si>
  <si>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</si>
  <si>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</si>
  <si>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</si>
  <si>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</si>
  <si>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</si>
  <si>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</si>
  <si>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</si>
  <si>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</si>
  <si>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</si>
  <si>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</si>
  <si>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</si>
  <si>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</si>
  <si>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</si>
  <si>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</si>
  <si>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</si>
  <si>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</si>
  <si>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</si>
  <si>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</si>
  <si>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</si>
  <si>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</si>
  <si>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</si>
  <si>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</si>
  <si>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</si>
  <si>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</si>
  <si>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</si>
  <si>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</si>
  <si>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</si>
  <si>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</si>
  <si>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</si>
  <si>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</si>
  <si>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</si>
  <si>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</si>
  <si>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</si>
  <si>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</si>
  <si>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</si>
  <si>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</si>
  <si>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</si>
  <si>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</si>
  <si>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</si>
  <si>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</si>
  <si>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</si>
  <si>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</si>
  <si>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</si>
  <si>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</si>
  <si>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</si>
  <si>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</si>
  <si>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</si>
  <si>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</si>
  <si>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</si>
  <si>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</si>
  <si>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</si>
  <si>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</si>
  <si>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</si>
  <si>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</si>
  <si>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</si>
  <si>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</si>
  <si>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</si>
  <si>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</si>
  <si>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</si>
  <si>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</si>
  <si>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</si>
  <si>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</si>
  <si>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</si>
  <si>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</si>
  <si>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</si>
  <si>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</si>
  <si>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</si>
  <si>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</si>
  <si>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</si>
  <si>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</si>
  <si>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</si>
  <si>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</si>
  <si>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</si>
  <si>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</si>
  <si>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</si>
  <si>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</si>
  <si>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</si>
  <si>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</si>
  <si>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</si>
  <si>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</si>
  <si>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</si>
  <si>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</si>
  <si>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</si>
  <si>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</si>
  <si>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</si>
  <si>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</si>
  <si>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</si>
  <si>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</si>
  <si>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</si>
  <si>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</si>
  <si>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</si>
  <si>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</si>
  <si>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</si>
  <si>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</si>
  <si>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</si>
  <si>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</si>
  <si>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</si>
  <si>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</si>
  <si>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</si>
  <si>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</si>
  <si>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</si>
  <si>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</si>
  <si>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</si>
  <si>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</si>
  <si>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</si>
  <si>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</si>
  <si>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</si>
  <si>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</si>
  <si>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</si>
  <si>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</si>
  <si>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</si>
  <si>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</si>
  <si>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</si>
  <si>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</si>
  <si>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</si>
  <si>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</si>
  <si>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</si>
  <si>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</si>
  <si>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</si>
  <si>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</si>
  <si>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</si>
  <si>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</si>
  <si>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</si>
  <si>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</si>
  <si>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</si>
  <si>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</si>
  <si>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</si>
  <si>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</si>
  <si>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</si>
  <si>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</si>
  <si>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</si>
  <si>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</si>
  <si>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</si>
  <si>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</si>
  <si>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</si>
  <si>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</si>
  <si>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</si>
  <si>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</si>
  <si>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</si>
  <si>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</si>
  <si>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</si>
  <si>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</si>
  <si>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</si>
  <si>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</si>
  <si>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</si>
  <si>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</si>
  <si>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</si>
  <si>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</si>
  <si>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</si>
  <si>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</si>
  <si>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</si>
  <si>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</si>
  <si>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</si>
  <si>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</si>
  <si>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</si>
  <si>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</si>
  <si>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</si>
  <si>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</si>
  <si>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</si>
  <si>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</si>
  <si>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</si>
  <si>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</si>
  <si>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</si>
  <si>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</si>
  <si>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</si>
  <si>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</si>
  <si>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</si>
  <si>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</si>
  <si>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</si>
  <si>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</si>
  <si>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</si>
  <si>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</si>
  <si>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</si>
  <si>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</si>
  <si>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</si>
  <si>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</si>
  <si>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</si>
  <si>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</si>
  <si>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</si>
  <si>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</si>
  <si>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</si>
  <si>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</si>
  <si>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</si>
  <si>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</si>
  <si>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</si>
  <si>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</si>
  <si>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</si>
  <si>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</si>
  <si>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</si>
  <si>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</si>
  <si>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</si>
  <si>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</si>
  <si>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</si>
  <si>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</si>
  <si>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</si>
  <si>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</si>
  <si>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</si>
  <si>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</si>
  <si>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</si>
  <si>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</si>
  <si>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</si>
  <si>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</si>
  <si>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</si>
  <si>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</si>
  <si>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</si>
  <si>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</si>
  <si>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</si>
  <si>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</si>
  <si>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</si>
  <si>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</si>
  <si>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</si>
  <si>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</si>
  <si>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</si>
  <si>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</si>
  <si>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</si>
  <si>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</si>
  <si>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</si>
  <si>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</si>
  <si>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</si>
  <si>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</si>
  <si>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</si>
  <si>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</si>
  <si>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</si>
  <si>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</si>
  <si>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</si>
  <si>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</si>
  <si>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</si>
  <si>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</si>
  <si>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</si>
  <si>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</si>
  <si>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</si>
  <si>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</si>
  <si>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</si>
  <si>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</si>
  <si>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</si>
  <si>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</si>
  <si>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</si>
  <si>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</si>
  <si>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</si>
  <si>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</si>
  <si>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</si>
  <si>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</si>
  <si>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</si>
  <si>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</si>
  <si>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</si>
  <si>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</si>
  <si>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</si>
  <si>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</si>
  <si>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</si>
  <si>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</si>
  <si>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</si>
  <si>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</si>
  <si>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</si>
  <si>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</si>
  <si>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</si>
  <si>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</si>
  <si>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</si>
  <si>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</si>
  <si>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</si>
  <si>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</si>
  <si>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</si>
  <si>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</si>
  <si>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</si>
  <si>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</si>
  <si>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</si>
  <si>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</si>
  <si>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</si>
  <si>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</si>
  <si>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</si>
  <si>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</si>
  <si>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</si>
  <si>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</si>
  <si>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</si>
  <si>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</si>
  <si>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</si>
  <si>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</si>
  <si>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</si>
  <si>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</si>
  <si>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</si>
  <si>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</si>
  <si>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</si>
  <si>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</si>
  <si>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</si>
  <si>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</si>
  <si>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</si>
  <si>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</si>
  <si>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</si>
  <si>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</si>
  <si>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</si>
  <si>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</si>
  <si>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</si>
  <si>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</si>
  <si>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</si>
  <si>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</si>
  <si>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</si>
  <si>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</si>
  <si>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</si>
  <si>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</si>
  <si>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</si>
  <si>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</si>
  <si>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</si>
  <si>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</si>
  <si>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</si>
  <si>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</si>
  <si>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</si>
  <si>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</si>
  <si>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</si>
  <si>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</si>
  <si>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</si>
  <si>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</si>
  <si>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</si>
  <si>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</si>
  <si>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</si>
  <si>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</si>
  <si>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</si>
  <si>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</si>
  <si>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</si>
  <si>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</si>
  <si>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</si>
  <si>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</si>
  <si>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</si>
  <si>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</si>
  <si>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</si>
  <si>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</si>
  <si>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</si>
  <si>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</si>
  <si>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</si>
  <si>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</si>
  <si>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</si>
  <si>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</si>
  <si>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</si>
  <si>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</si>
  <si>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</si>
  <si>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</si>
  <si>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</si>
  <si>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</si>
  <si>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</si>
  <si>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</si>
  <si>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</si>
  <si>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</si>
  <si>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</si>
  <si>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</si>
  <si>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</si>
  <si>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</si>
  <si>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</si>
  <si>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</si>
  <si>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</si>
  <si>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</si>
  <si>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</si>
  <si>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</si>
  <si>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</si>
  <si>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</si>
  <si>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</si>
  <si>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</si>
  <si>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</si>
  <si>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</si>
  <si>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</si>
  <si>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</si>
  <si>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</si>
  <si>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</si>
  <si>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</si>
  <si>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</si>
  <si>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</si>
  <si>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</si>
  <si>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</si>
  <si>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</si>
  <si>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</si>
  <si>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</si>
  <si>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</si>
  <si>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</si>
  <si>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</si>
  <si>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</si>
  <si>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</si>
  <si>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</si>
  <si>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</si>
  <si>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</si>
  <si>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</si>
  <si>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</si>
  <si>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</si>
  <si>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</si>
  <si>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</si>
  <si>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</si>
  <si>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</si>
  <si>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</si>
  <si>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</si>
  <si>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</si>
  <si>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</si>
  <si>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</si>
  <si>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</si>
  <si>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</si>
  <si>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</si>
  <si>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</si>
  <si>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</si>
  <si>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</si>
  <si>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</si>
  <si>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</si>
  <si>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</si>
  <si>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</si>
  <si>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</si>
  <si>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</si>
  <si>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</si>
  <si>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</si>
  <si>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</si>
  <si>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</si>
  <si>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</si>
  <si>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</si>
  <si>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</si>
  <si>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</si>
  <si>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</si>
  <si>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</si>
  <si>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</si>
  <si>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</si>
  <si>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</si>
  <si>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</si>
  <si>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</si>
  <si>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</si>
  <si>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</si>
  <si>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</si>
  <si>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</si>
  <si>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</si>
  <si>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</si>
  <si>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</si>
  <si>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</si>
  <si>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</si>
  <si>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</si>
  <si>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</si>
  <si>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</si>
  <si>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</si>
  <si>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</si>
  <si>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</si>
  <si>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</si>
  <si>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</si>
  <si>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</si>
  <si>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</si>
  <si>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</si>
  <si>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</si>
  <si>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</si>
  <si>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</si>
  <si>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</si>
  <si>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</si>
  <si>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</si>
  <si>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</si>
  <si>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</si>
  <si>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</si>
  <si>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</si>
  <si>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</si>
  <si>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</si>
  <si>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</si>
  <si>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</si>
  <si>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</si>
  <si>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</si>
  <si>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</si>
  <si>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</si>
  <si>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</si>
  <si>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</si>
  <si>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</si>
  <si>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</si>
  <si>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</si>
  <si>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</si>
  <si>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</si>
  <si>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</si>
  <si>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</si>
  <si>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</si>
  <si>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</si>
  <si>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</si>
  <si>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</si>
  <si>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</si>
  <si>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</si>
  <si>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</si>
  <si>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</si>
  <si>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</si>
  <si>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</si>
  <si>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</si>
  <si>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</si>
  <si>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</si>
  <si>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</si>
  <si>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</si>
  <si>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</si>
  <si>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</si>
  <si>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</si>
  <si>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</si>
  <si>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</si>
  <si>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</si>
  <si>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</si>
  <si>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</si>
  <si>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</si>
  <si>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</si>
  <si>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</si>
  <si>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</si>
  <si>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</si>
  <si>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</si>
  <si>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</si>
  <si>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</si>
  <si>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</si>
  <si>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</si>
  <si>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</si>
  <si>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</si>
  <si>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</si>
  <si>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</si>
  <si>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</si>
  <si>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</si>
  <si>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</si>
  <si>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</si>
  <si>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</si>
  <si>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</si>
  <si>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</si>
  <si>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</si>
  <si>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</si>
  <si>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</si>
  <si>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</si>
  <si>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</si>
  <si>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</si>
  <si>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</si>
  <si>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</si>
  <si>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</si>
  <si>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</si>
  <si>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</si>
  <si>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</si>
  <si>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</si>
  <si>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</si>
  <si>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</si>
  <si>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</si>
  <si>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</si>
  <si>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</si>
  <si>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</si>
  <si>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</si>
  <si>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</si>
  <si>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</si>
  <si>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</si>
  <si>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</si>
  <si>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</si>
  <si>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</si>
  <si>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</si>
  <si>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</si>
  <si>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</si>
  <si>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</si>
  <si>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</si>
  <si>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</si>
  <si>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</si>
  <si>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</si>
  <si>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</si>
  <si>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</si>
  <si>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</si>
  <si>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</si>
  <si>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</si>
  <si>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</si>
  <si>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</si>
  <si>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</si>
  <si>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</si>
  <si>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</si>
  <si>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</si>
  <si>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</si>
  <si>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</si>
  <si>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</si>
  <si>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</si>
  <si>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</si>
  <si>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</si>
  <si>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</si>
  <si>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</si>
  <si>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</si>
  <si>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</si>
  <si>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</si>
  <si>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</si>
  <si>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</si>
  <si>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</si>
  <si>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</si>
  <si>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</si>
  <si>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</si>
  <si>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</si>
  <si>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</si>
  <si>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</si>
  <si>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</si>
  <si>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</si>
  <si>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</si>
  <si>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</si>
  <si>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</si>
  <si>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</si>
  <si>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</si>
  <si>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</si>
  <si>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</si>
  <si>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</si>
  <si>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</si>
  <si>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</si>
  <si>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</si>
  <si>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</si>
  <si>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</si>
  <si>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</si>
  <si>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</si>
  <si>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</si>
  <si>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</si>
  <si>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</si>
  <si>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</si>
  <si>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</si>
  <si>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</si>
  <si>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</si>
  <si>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</si>
  <si>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</si>
  <si>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</si>
  <si>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</si>
  <si>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</si>
  <si>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</si>
  <si>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</si>
  <si>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</si>
  <si>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</si>
  <si>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</si>
  <si>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</si>
  <si>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</si>
  <si>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</si>
  <si>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</si>
  <si>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</si>
  <si>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</si>
  <si>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</si>
  <si>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</si>
  <si>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</si>
  <si>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</si>
  <si>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</si>
  <si>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</si>
  <si>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</si>
  <si>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</si>
  <si>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</si>
  <si>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</si>
  <si>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</si>
  <si>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</si>
  <si>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</si>
  <si>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</si>
  <si>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</si>
  <si>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</si>
  <si>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</si>
  <si>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</si>
  <si>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</si>
  <si>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</si>
  <si>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</si>
  <si>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</si>
  <si>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</si>
  <si>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</si>
  <si>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</si>
  <si>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</si>
  <si>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</si>
  <si>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</si>
  <si>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</si>
  <si>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</si>
  <si>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</si>
  <si>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</si>
  <si>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</si>
  <si>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</si>
  <si>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</si>
  <si>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</si>
  <si>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</si>
  <si>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</si>
  <si>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</si>
  <si>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</si>
  <si>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</si>
  <si>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</si>
  <si>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</si>
  <si>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</si>
  <si>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</si>
  <si>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</si>
  <si>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</si>
  <si>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</si>
  <si>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</si>
  <si>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</si>
  <si>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</si>
  <si>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</si>
  <si>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</si>
  <si>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</si>
  <si>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</si>
  <si>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</si>
  <si>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</si>
  <si>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</si>
  <si>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</si>
  <si>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</si>
  <si>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</si>
  <si>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</si>
  <si>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</si>
  <si>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</si>
  <si>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</si>
  <si>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</si>
  <si>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</si>
  <si>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</si>
  <si>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</si>
  <si>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</si>
  <si>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</si>
  <si>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</si>
  <si>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</si>
  <si>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</si>
  <si>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</si>
  <si>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</si>
  <si>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</si>
  <si>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</si>
  <si>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</si>
  <si>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</si>
  <si>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</si>
  <si>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</si>
  <si>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</si>
  <si>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</si>
  <si>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</si>
  <si>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</si>
  <si>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</si>
  <si>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</si>
  <si>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</si>
  <si>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</si>
  <si>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</si>
  <si>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</si>
  <si>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</si>
  <si>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</si>
  <si>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</si>
  <si>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</si>
  <si>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</si>
  <si>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</si>
  <si>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</si>
  <si>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</si>
  <si>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</si>
  <si>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</si>
  <si>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</si>
  <si>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</si>
  <si>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</si>
  <si>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</si>
  <si>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</si>
  <si>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</si>
  <si>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</si>
  <si>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</si>
  <si>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</si>
  <si>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</si>
  <si>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</si>
  <si>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</si>
  <si>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</si>
  <si>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</si>
  <si>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</si>
  <si>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</si>
  <si>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</si>
  <si>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</si>
  <si>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</si>
  <si>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</si>
  <si>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</si>
  <si>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</si>
  <si>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</si>
  <si>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</si>
  <si>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</si>
  <si>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</si>
  <si>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</si>
  <si>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</si>
  <si>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</si>
  <si>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</si>
  <si>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</si>
  <si>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</si>
  <si>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</si>
  <si>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</si>
  <si>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</si>
  <si>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</si>
  <si>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</si>
  <si>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</si>
  <si>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</si>
  <si>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</si>
  <si>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</si>
  <si>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</si>
  <si>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</si>
  <si>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</si>
  <si>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</si>
  <si>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</si>
  <si>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</si>
  <si>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</si>
  <si>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</si>
  <si>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</si>
  <si>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</si>
  <si>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</si>
  <si>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</si>
  <si>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</si>
  <si>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</si>
  <si>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</si>
  <si>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</si>
  <si>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</si>
  <si>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</si>
  <si>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</si>
  <si>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</si>
  <si>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</si>
  <si>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</si>
  <si>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</si>
  <si>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</si>
  <si>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</si>
  <si>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</si>
  <si>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</si>
  <si>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</si>
  <si>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</si>
  <si>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</si>
  <si>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</si>
  <si>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</si>
  <si>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</si>
  <si>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</si>
  <si>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</si>
  <si>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</si>
  <si>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</si>
  <si>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</si>
  <si>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</si>
  <si>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</si>
  <si>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</si>
  <si>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</si>
  <si>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</si>
  <si>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</si>
  <si>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</si>
  <si>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</si>
  <si>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</si>
  <si>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</si>
  <si>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</si>
  <si>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</si>
  <si>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</si>
  <si>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</si>
  <si>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</si>
  <si>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</si>
  <si>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</si>
  <si>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</si>
  <si>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</si>
  <si>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</si>
  <si>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</si>
  <si>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</si>
  <si>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</si>
  <si>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</si>
  <si>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</si>
  <si>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</si>
  <si>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</si>
  <si>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</si>
  <si>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</si>
  <si>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</si>
  <si>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</si>
  <si>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</si>
  <si>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</si>
  <si>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</si>
  <si>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</si>
  <si>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</si>
  <si>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</si>
  <si>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</si>
  <si>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</si>
  <si>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</si>
  <si>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</si>
  <si>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</si>
  <si>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</si>
  <si>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</si>
  <si>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</si>
  <si>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</si>
  <si>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</si>
  <si>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</si>
  <si>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</si>
  <si>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</si>
  <si>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</si>
  <si>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</si>
  <si>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</si>
  <si>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</si>
  <si>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</si>
  <si>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</si>
  <si>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</si>
  <si>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</si>
  <si>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</si>
  <si>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</si>
  <si>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</si>
  <si>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</si>
  <si>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</si>
  <si>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</si>
  <si>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</si>
  <si>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</si>
  <si>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</si>
  <si>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</si>
  <si>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</si>
  <si>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</si>
  <si>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</si>
  <si>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</si>
  <si>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</si>
  <si>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</si>
  <si>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</si>
  <si>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</si>
  <si>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</si>
  <si>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</si>
  <si>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</si>
  <si>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</si>
  <si>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</si>
  <si>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</si>
  <si>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</si>
  <si>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</si>
  <si>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</si>
  <si>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</si>
  <si>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</si>
  <si>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</si>
  <si>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</si>
  <si>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</si>
  <si>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</si>
  <si>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</si>
  <si>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</si>
  <si>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</si>
  <si>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</si>
  <si>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</si>
  <si>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</si>
  <si>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</si>
  <si>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</si>
  <si>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</si>
  <si>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</si>
  <si>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</si>
  <si>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</si>
  <si>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</si>
  <si>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</si>
  <si>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</si>
  <si>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</si>
  <si>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</si>
  <si>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</si>
  <si>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</si>
  <si>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</si>
  <si>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</si>
  <si>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</si>
  <si>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</si>
  <si>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</si>
  <si>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</si>
  <si>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</si>
  <si>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</si>
  <si>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</si>
  <si>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</si>
  <si>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</si>
  <si>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</si>
  <si>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</si>
  <si>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</si>
  <si>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</si>
  <si>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</si>
  <si>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</si>
  <si>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</si>
  <si>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</si>
  <si>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</si>
  <si>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</si>
  <si>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</si>
  <si>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</si>
  <si>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</si>
  <si>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</si>
  <si>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</si>
  <si>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</si>
  <si>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</si>
  <si>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</si>
  <si>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</si>
  <si>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</si>
  <si>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</si>
  <si>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</si>
  <si>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</si>
  <si>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</si>
  <si>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</si>
  <si>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</si>
  <si>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</si>
  <si>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</si>
  <si>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</si>
  <si>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</si>
  <si>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</si>
  <si>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</si>
  <si>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</si>
  <si>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</si>
  <si>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</si>
  <si>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</si>
  <si>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</si>
  <si>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</si>
  <si>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</si>
  <si>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</si>
  <si>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</si>
  <si>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</si>
  <si>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</si>
  <si>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</si>
  <si>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</si>
  <si>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</si>
  <si>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</si>
  <si>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</si>
  <si>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</si>
  <si>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</si>
  <si>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</si>
  <si>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</si>
  <si>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</si>
  <si>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</si>
  <si>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</si>
  <si>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</si>
  <si>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</si>
  <si>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</si>
  <si>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</si>
  <si>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</si>
  <si>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</si>
  <si>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</si>
  <si>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</si>
  <si>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</si>
  <si>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</si>
  <si>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</si>
  <si>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</si>
  <si>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</si>
  <si>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</si>
  <si>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</si>
  <si>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</si>
  <si>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</si>
  <si>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</si>
  <si>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</si>
  <si>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</si>
  <si>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</si>
  <si>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</si>
  <si>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</si>
  <si>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</si>
  <si>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</si>
  <si>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</si>
  <si>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</si>
  <si>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</si>
  <si>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</si>
  <si>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</si>
  <si>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</si>
  <si>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</si>
  <si>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</si>
  <si>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</si>
  <si>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</si>
  <si>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</si>
  <si>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</si>
  <si>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</si>
  <si>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</si>
  <si>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</si>
  <si>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</si>
  <si>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</si>
  <si>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</si>
  <si>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</si>
  <si>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</si>
  <si>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</si>
  <si>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</si>
  <si>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</si>
  <si>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</si>
  <si>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</si>
  <si>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</si>
  <si>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</si>
  <si>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</si>
  <si>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</si>
  <si>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</si>
  <si>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</si>
  <si>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</si>
  <si>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</si>
  <si>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</si>
  <si>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</si>
  <si>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</si>
  <si>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</si>
  <si>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</si>
  <si>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</si>
  <si>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</si>
  <si>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</si>
  <si>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</si>
  <si>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</si>
  <si>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</si>
  <si>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</si>
  <si>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</si>
  <si>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</si>
  <si>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</si>
  <si>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</si>
  <si>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</si>
  <si>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</si>
  <si>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</si>
  <si>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</si>
  <si>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</si>
  <si>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</si>
  <si>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</si>
  <si>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</si>
  <si>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</si>
  <si>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</si>
  <si>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</si>
  <si>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</si>
  <si>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</si>
  <si>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</si>
  <si>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</si>
  <si>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</si>
  <si>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</si>
  <si>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</si>
  <si>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</si>
  <si>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</si>
  <si>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</si>
  <si>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</si>
  <si>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</si>
  <si>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</si>
  <si>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</si>
  <si>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</si>
  <si>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</si>
  <si>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</si>
  <si>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</si>
  <si>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</si>
  <si>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</si>
  <si>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</si>
  <si>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</si>
  <si>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</si>
  <si>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</si>
  <si>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</si>
  <si>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</si>
  <si>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</si>
  <si>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</si>
  <si>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</si>
  <si>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</si>
  <si>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</si>
  <si>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</si>
  <si>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</si>
  <si>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</si>
  <si>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</si>
  <si>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</si>
  <si>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</si>
  <si>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</si>
  <si>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</si>
  <si>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</si>
  <si>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</si>
  <si>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</si>
  <si>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</si>
  <si>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</si>
  <si>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</si>
  <si>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</si>
  <si>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</si>
  <si>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</si>
  <si>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</si>
  <si>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</si>
  <si>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</si>
  <si>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</si>
  <si>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</si>
  <si>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</si>
  <si>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</si>
  <si>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</si>
  <si>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</si>
  <si>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</si>
  <si>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</si>
  <si>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</si>
  <si>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</si>
  <si>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</si>
  <si>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</si>
  <si>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</si>
  <si>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</si>
  <si>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</si>
  <si>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</si>
  <si>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</si>
  <si>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</si>
  <si>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</si>
  <si>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</si>
  <si>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</si>
  <si>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</si>
  <si>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</si>
  <si>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</si>
  <si>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</si>
  <si>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</si>
  <si>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</si>
  <si>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</si>
  <si>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</si>
  <si>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</si>
  <si>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</si>
  <si>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</si>
  <si>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</si>
  <si>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</si>
  <si>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</si>
  <si>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</si>
  <si>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</si>
  <si>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</si>
  <si>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</si>
  <si>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</si>
  <si>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</si>
  <si>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</si>
  <si>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</si>
  <si>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</si>
  <si>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</si>
  <si>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</si>
  <si>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</si>
  <si>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</si>
  <si>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</si>
  <si>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</si>
  <si>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</si>
  <si>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</si>
  <si>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</si>
  <si>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</si>
  <si>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</si>
  <si>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</si>
  <si>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</si>
  <si>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</si>
  <si>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</si>
  <si>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</si>
  <si>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</si>
  <si>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</si>
  <si>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</si>
  <si>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</si>
  <si>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</si>
  <si>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</si>
  <si>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</si>
  <si>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</si>
  <si>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</si>
  <si>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</si>
  <si>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</si>
  <si>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</si>
  <si>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</si>
  <si>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</si>
  <si>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</si>
  <si>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</si>
  <si>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</si>
  <si>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</si>
  <si>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</si>
  <si>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</si>
  <si>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</si>
  <si>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</si>
  <si>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</si>
  <si>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</si>
  <si>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</si>
  <si>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</si>
  <si>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</si>
  <si>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</si>
  <si>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</si>
  <si>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</si>
  <si>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</si>
  <si>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</si>
  <si>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</si>
  <si>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</si>
  <si>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</si>
  <si>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</si>
  <si>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</si>
  <si>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</si>
  <si>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</si>
  <si>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</si>
  <si>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</si>
  <si>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</si>
  <si>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</si>
  <si>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</si>
  <si>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</si>
  <si>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</si>
  <si>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</si>
  <si>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</si>
  <si>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</si>
  <si>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</si>
  <si>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</si>
  <si>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</si>
  <si>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</si>
  <si>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</si>
  <si>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</si>
  <si>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</si>
  <si>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</si>
  <si>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</si>
  <si>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</si>
  <si>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</si>
  <si>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</si>
  <si>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</si>
  <si>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</si>
  <si>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</si>
  <si>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</si>
  <si>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</si>
  <si>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</si>
  <si>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</si>
  <si>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</si>
  <si>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</si>
  <si>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</si>
  <si>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</si>
  <si>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</si>
  <si>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</si>
  <si>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</si>
  <si>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</si>
  <si>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</si>
  <si>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</si>
  <si>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</si>
  <si>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</si>
  <si>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</si>
  <si>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</si>
  <si>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</si>
  <si>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</si>
  <si>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</si>
  <si>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</si>
  <si>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</si>
  <si>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</si>
  <si>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</si>
  <si>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</si>
  <si>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</si>
  <si>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</si>
  <si>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</si>
  <si>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</si>
  <si>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</si>
  <si>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</si>
  <si>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</si>
  <si>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</si>
  <si>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</si>
  <si>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</si>
  <si>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</si>
  <si>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</si>
  <si>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</si>
  <si>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</si>
  <si>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</si>
  <si>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</si>
  <si>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</si>
  <si>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</si>
  <si>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</si>
  <si>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</si>
  <si>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</si>
  <si>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</si>
  <si>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</si>
  <si>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</si>
  <si>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</si>
  <si>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</si>
  <si>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</si>
  <si>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</si>
  <si>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</si>
  <si>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</si>
  <si>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</si>
  <si>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</si>
  <si>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</si>
  <si>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</si>
  <si>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</si>
  <si>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</si>
  <si>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</si>
  <si>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</si>
  <si>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</si>
  <si>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</si>
  <si>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</si>
  <si>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</si>
  <si>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</si>
  <si>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</si>
  <si>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</si>
  <si>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</si>
  <si>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</si>
  <si>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</si>
  <si>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</si>
  <si>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</si>
  <si>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</si>
  <si>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</si>
  <si>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</si>
  <si>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</si>
  <si>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</si>
  <si>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</si>
  <si>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</si>
  <si>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</si>
  <si>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</si>
  <si>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</si>
  <si>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</si>
  <si>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</si>
  <si>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</si>
  <si>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</si>
  <si>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</si>
  <si>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</si>
  <si>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</si>
  <si>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</si>
  <si>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</si>
  <si>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</si>
  <si>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</si>
  <si>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</si>
  <si>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</si>
  <si>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</si>
  <si>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</si>
  <si>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</si>
  <si>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</si>
  <si>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</si>
  <si>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</si>
  <si>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</si>
  <si>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</si>
  <si>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</si>
  <si>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</si>
  <si>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</si>
  <si>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</si>
  <si>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</si>
  <si>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</si>
  <si>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</si>
  <si>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</si>
  <si>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</si>
  <si>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</si>
  <si>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</si>
  <si>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</si>
  <si>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</si>
  <si>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</si>
  <si>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</si>
  <si>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</si>
  <si>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</si>
  <si>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</si>
  <si>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</si>
  <si>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</si>
  <si>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</si>
  <si>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</si>
  <si>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</si>
  <si>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</si>
  <si>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</si>
  <si>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</si>
  <si>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</si>
  <si>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</si>
  <si>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</si>
  <si>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</si>
  <si>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</si>
  <si>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</si>
  <si>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</si>
  <si>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</si>
  <si>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</si>
  <si>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</si>
  <si>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</si>
  <si>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</si>
  <si>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</si>
  <si>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</si>
  <si>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</si>
  <si>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</si>
  <si>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</si>
  <si>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</si>
  <si>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</si>
  <si>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</si>
  <si>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</si>
  <si>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</si>
  <si>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</si>
  <si>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</si>
  <si>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</si>
  <si>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</si>
  <si>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</si>
  <si>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</si>
  <si>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</si>
  <si>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</si>
  <si>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</si>
  <si>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</si>
  <si>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</si>
  <si>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</si>
  <si>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</si>
  <si>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</si>
  <si>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</si>
  <si>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</si>
  <si>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</si>
  <si>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</si>
  <si>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</si>
  <si>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</si>
  <si>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</si>
  <si>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</si>
  <si>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</si>
  <si>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</si>
  <si>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</si>
  <si>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</si>
  <si>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</si>
  <si>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</si>
  <si>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</si>
  <si>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</si>
  <si>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</si>
  <si>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</si>
  <si>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</si>
  <si>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</si>
  <si>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</si>
  <si>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</si>
  <si>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</si>
  <si>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</si>
  <si>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</si>
  <si>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</si>
  <si>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</si>
  <si>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</si>
  <si>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</si>
  <si>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</si>
  <si>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</si>
  <si>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</si>
  <si>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</si>
  <si>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</si>
  <si>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</si>
  <si>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</si>
  <si>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</si>
  <si>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</si>
  <si>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</si>
  <si>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</si>
  <si>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</si>
  <si>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</si>
  <si>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</si>
  <si>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</si>
  <si>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</si>
  <si>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</si>
  <si>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</si>
  <si>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</si>
  <si>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</si>
  <si>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</si>
  <si>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</si>
  <si>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</si>
  <si>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</si>
  <si>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</si>
  <si>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</si>
  <si>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</si>
  <si>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</si>
  <si>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</si>
  <si>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</si>
  <si>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</si>
  <si>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</si>
  <si>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</si>
  <si>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</si>
  <si>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</si>
  <si>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</si>
  <si>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</si>
  <si>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</si>
  <si>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</si>
  <si>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</si>
  <si>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</si>
  <si>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</si>
  <si>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</si>
  <si>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</si>
  <si>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</si>
  <si>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</si>
  <si>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</si>
  <si>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</si>
  <si>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</si>
  <si>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</si>
  <si>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</si>
  <si>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</si>
  <si>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</si>
  <si>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</si>
  <si>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</si>
  <si>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</si>
  <si>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</si>
  <si>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</si>
  <si>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</si>
  <si>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</si>
  <si>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</si>
  <si>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</si>
  <si>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</si>
  <si>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</si>
  <si>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</si>
  <si>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</si>
  <si>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</si>
  <si>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</si>
  <si>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</si>
  <si>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</si>
  <si>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</si>
  <si>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</si>
  <si>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</si>
  <si>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</si>
  <si>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</si>
  <si>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</si>
  <si>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</si>
  <si>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</si>
  <si>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</si>
  <si>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</si>
  <si>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</si>
  <si>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</si>
  <si>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</si>
  <si>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</si>
  <si>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</si>
  <si>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</si>
  <si>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</si>
  <si>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</si>
  <si>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</si>
  <si>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</si>
  <si>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</si>
  <si>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</si>
  <si>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</si>
  <si>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</si>
  <si>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</si>
  <si>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</si>
  <si>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</si>
  <si>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</si>
  <si>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</si>
  <si>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</si>
  <si>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</si>
  <si>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</si>
  <si>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</si>
  <si>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</si>
  <si>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</si>
  <si>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</si>
  <si>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</si>
  <si>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</si>
  <si>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</si>
  <si>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</si>
  <si>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</si>
  <si>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</si>
  <si>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</si>
  <si>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</si>
  <si>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</si>
  <si>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</si>
  <si>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</si>
  <si>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</si>
  <si>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</si>
  <si>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</si>
  <si>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</si>
  <si>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</si>
  <si>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</si>
  <si>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</si>
  <si>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</si>
  <si>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</si>
  <si>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</si>
  <si>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</si>
  <si>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</si>
  <si>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</si>
  <si>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</si>
  <si>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</si>
  <si>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</si>
  <si>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</si>
  <si>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</si>
  <si>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</si>
  <si>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</si>
  <si>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</si>
  <si>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</si>
  <si>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</si>
  <si>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</si>
  <si>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</si>
  <si>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</si>
  <si>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</si>
  <si>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</si>
  <si>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</si>
  <si>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</si>
  <si>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</si>
  <si>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</si>
  <si>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</si>
  <si>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</si>
  <si>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</si>
  <si>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</si>
  <si>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</si>
  <si>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</si>
  <si>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</si>
  <si>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</si>
  <si>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</si>
  <si>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</si>
  <si>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</si>
  <si>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</si>
  <si>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</si>
  <si>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</si>
  <si>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</si>
  <si>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</si>
  <si>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</si>
  <si>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</si>
  <si>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</si>
  <si>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</si>
  <si>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</si>
  <si>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</si>
  <si>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</si>
  <si>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</si>
  <si>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</si>
  <si>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</si>
  <si>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</si>
  <si>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</si>
  <si>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</si>
  <si>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</si>
  <si>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</si>
  <si>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</si>
  <si>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</si>
  <si>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</si>
  <si>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</si>
  <si>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</si>
  <si>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</si>
  <si>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</si>
  <si>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</si>
  <si>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</si>
  <si>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</si>
  <si>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</si>
  <si>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</si>
  <si>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</si>
  <si>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</si>
  <si>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</si>
  <si>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</si>
  <si>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</si>
  <si>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</si>
  <si>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</si>
  <si>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</si>
  <si>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</si>
  <si>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</si>
  <si>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</si>
  <si>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</si>
  <si>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</si>
  <si>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</si>
  <si>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</si>
  <si>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</si>
  <si>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</si>
  <si>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</si>
  <si>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</si>
  <si>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</si>
  <si>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</si>
  <si>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</si>
  <si>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</si>
  <si>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</si>
  <si>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</si>
  <si>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</si>
  <si>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</si>
  <si>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</si>
  <si>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</si>
  <si>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</si>
  <si>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</si>
  <si>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</si>
  <si>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</si>
  <si>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</si>
  <si>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</si>
  <si>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</si>
  <si>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</si>
  <si>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</si>
  <si>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</si>
  <si>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</si>
  <si>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</si>
  <si>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</si>
  <si>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</si>
  <si>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</si>
  <si>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</si>
  <si>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</si>
  <si>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</si>
  <si>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</si>
  <si>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</si>
  <si>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</si>
  <si>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</si>
  <si>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</si>
  <si>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</si>
  <si>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</si>
  <si>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</si>
  <si>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</si>
  <si>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</si>
  <si>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</si>
  <si>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</si>
  <si>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</si>
  <si>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</si>
  <si>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</si>
  <si>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</si>
  <si>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</si>
  <si>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</si>
  <si>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</si>
  <si>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</si>
  <si>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</si>
  <si>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</si>
  <si>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</si>
  <si>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</si>
  <si>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</si>
  <si>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</si>
  <si>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</si>
  <si>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</si>
  <si>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</si>
  <si>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</si>
  <si>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</si>
  <si>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</si>
  <si>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</si>
  <si>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</si>
  <si>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</si>
  <si>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</si>
  <si>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</si>
  <si>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</si>
  <si>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</si>
  <si>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</si>
  <si>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</si>
  <si>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</si>
  <si>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</si>
  <si>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</si>
  <si>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</si>
  <si>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</si>
  <si>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</si>
  <si>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</si>
  <si>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</si>
  <si>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</si>
  <si>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</si>
  <si>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</si>
  <si>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</si>
  <si>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</si>
  <si>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</si>
  <si>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</si>
  <si>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</si>
  <si>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</si>
  <si>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</si>
  <si>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</si>
  <si>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</si>
  <si>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</si>
  <si>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</si>
  <si>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</si>
  <si>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</si>
  <si>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</si>
  <si>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</si>
  <si>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</si>
  <si>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</si>
  <si>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</si>
  <si>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</si>
  <si>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</si>
  <si>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</si>
  <si>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</si>
  <si>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</si>
  <si>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</si>
  <si>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</si>
  <si>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</si>
  <si>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</si>
  <si>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</si>
  <si>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</si>
  <si>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</si>
  <si>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</si>
  <si>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</si>
  <si>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</si>
  <si>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</si>
  <si>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</si>
  <si>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</si>
  <si>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</si>
  <si>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</si>
  <si>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</si>
  <si>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</si>
  <si>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</si>
  <si>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</si>
  <si>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</si>
  <si>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</si>
  <si>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</si>
  <si>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</si>
  <si>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</si>
  <si>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</si>
  <si>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</si>
  <si>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</si>
  <si>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</si>
  <si>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</si>
  <si>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</si>
  <si>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</si>
  <si>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</si>
  <si>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</si>
  <si>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</si>
  <si>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</si>
  <si>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</si>
  <si>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</si>
  <si>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</si>
  <si>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</si>
  <si>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</si>
  <si>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</si>
  <si>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</si>
  <si>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</si>
  <si>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</si>
  <si>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</si>
  <si>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</si>
  <si>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</si>
  <si>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</si>
  <si>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</si>
  <si>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</si>
  <si>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</si>
  <si>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</si>
  <si>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</si>
  <si>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</si>
  <si>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</si>
  <si>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</si>
  <si>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</si>
  <si>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</si>
  <si>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</si>
  <si>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</si>
  <si>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</si>
  <si>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</si>
  <si>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</si>
  <si>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</si>
  <si>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</si>
  <si>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</si>
  <si>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</si>
  <si>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</si>
  <si>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</si>
  <si>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</si>
  <si>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</si>
  <si>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</si>
  <si>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</si>
  <si>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</si>
  <si>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</si>
  <si>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</si>
  <si>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</si>
  <si>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</si>
  <si>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</si>
  <si>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</si>
  <si>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</si>
  <si>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</si>
  <si>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</si>
  <si>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</si>
  <si>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</si>
  <si>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</si>
  <si>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</si>
  <si>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</si>
  <si>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</si>
  <si>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</si>
  <si>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</si>
  <si>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</si>
  <si>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</si>
  <si>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</si>
  <si>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</si>
  <si>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</si>
  <si>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</si>
  <si>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</si>
  <si>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</si>
  <si>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</si>
  <si>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</si>
  <si>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</si>
  <si>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</si>
  <si>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</si>
  <si>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</si>
  <si>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</si>
  <si>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</si>
  <si>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</si>
  <si>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</si>
  <si>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</si>
  <si>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</si>
  <si>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</si>
  <si>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</si>
  <si>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</si>
  <si>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</si>
  <si>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</si>
  <si>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</si>
  <si>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</si>
  <si>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</si>
  <si>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</si>
  <si>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</si>
  <si>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</si>
  <si>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</si>
  <si>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</si>
  <si>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</si>
  <si>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</si>
  <si>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</si>
  <si>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</si>
  <si>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</si>
  <si>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</si>
  <si>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</si>
  <si>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</si>
  <si>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</si>
  <si>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</si>
  <si>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</si>
  <si>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</si>
  <si>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</si>
  <si>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</si>
  <si>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</si>
  <si>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</si>
  <si>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</si>
  <si>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</si>
  <si>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</si>
  <si>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</si>
  <si>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</si>
  <si>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</si>
  <si>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</si>
  <si>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</si>
  <si>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</si>
  <si>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</si>
  <si>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</si>
  <si>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</si>
  <si>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</si>
  <si>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</si>
  <si>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</si>
  <si>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</si>
  <si>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</si>
  <si>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</si>
  <si>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</si>
  <si>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</si>
  <si>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</si>
  <si>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</si>
  <si>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</si>
  <si>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</si>
  <si>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</si>
  <si>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</si>
  <si>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</si>
  <si>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</si>
  <si>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</si>
  <si>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</si>
  <si>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</si>
  <si>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</si>
  <si>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</si>
  <si>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</si>
  <si>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</si>
  <si>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</si>
  <si>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</si>
  <si>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</si>
  <si>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</si>
  <si>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</si>
  <si>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</si>
  <si>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</si>
  <si>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</si>
  <si>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</si>
  <si>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</si>
  <si>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</si>
  <si>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</si>
  <si>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</si>
  <si>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</si>
  <si>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</si>
  <si>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</si>
  <si>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</si>
  <si>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</si>
  <si>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</si>
  <si>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</si>
  <si>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</si>
  <si>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</si>
  <si>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</si>
  <si>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</si>
  <si>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</si>
  <si>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</si>
  <si>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</si>
  <si>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</si>
  <si>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</si>
  <si>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</si>
  <si>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</si>
  <si>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</si>
  <si>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</si>
  <si>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</si>
  <si>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</si>
  <si>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</si>
  <si>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</si>
  <si>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</si>
  <si>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</si>
  <si>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</si>
  <si>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</si>
  <si>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</si>
  <si>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</si>
  <si>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</si>
  <si>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</si>
  <si>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</si>
  <si>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</si>
  <si>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</si>
  <si>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</si>
  <si>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</si>
  <si>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</si>
  <si>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</si>
  <si>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</si>
  <si>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</si>
  <si>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</si>
  <si>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</si>
  <si>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</si>
  <si>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</si>
  <si>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</si>
  <si>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</si>
  <si>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</si>
  <si>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</si>
  <si>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</si>
  <si>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</si>
  <si>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</si>
  <si>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</si>
  <si>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</si>
  <si>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</si>
  <si>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</si>
  <si>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</si>
  <si>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</si>
  <si>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</si>
  <si>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</si>
  <si>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</si>
  <si>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</si>
  <si>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</si>
  <si>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</si>
  <si>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</si>
  <si>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</si>
  <si>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</si>
  <si>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</si>
  <si>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</si>
  <si>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</si>
  <si>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</si>
  <si>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</si>
  <si>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</si>
  <si>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</si>
  <si>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</si>
  <si>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</si>
  <si>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</si>
  <si>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</si>
  <si>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</si>
  <si>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</si>
  <si>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</si>
  <si>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</si>
  <si>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</si>
  <si>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</si>
  <si>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</si>
  <si>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</si>
  <si>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</si>
  <si>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</si>
  <si>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</si>
  <si>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</si>
  <si>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</si>
  <si>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</si>
  <si>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</si>
  <si>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</si>
  <si>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</si>
  <si>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</si>
  <si>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</si>
  <si>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</si>
  <si>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</si>
  <si>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</si>
  <si>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</si>
  <si>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</si>
  <si>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</si>
  <si>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</si>
  <si>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</si>
  <si>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</si>
  <si>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</si>
  <si>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</si>
  <si>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</si>
  <si>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</si>
  <si>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</si>
  <si>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</si>
  <si>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</si>
  <si>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</si>
  <si>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</si>
  <si>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</si>
  <si>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</si>
  <si>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</si>
  <si>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</si>
  <si>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</si>
  <si>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</si>
  <si>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</si>
  <si>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</si>
  <si>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</si>
  <si>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</si>
  <si>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</si>
  <si>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</si>
  <si>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</si>
  <si>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</si>
  <si>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</si>
  <si>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</si>
  <si>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</si>
  <si>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</si>
  <si>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</si>
  <si>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</si>
  <si>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</si>
  <si>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</si>
  <si>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</si>
  <si>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</si>
  <si>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</si>
  <si>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</si>
  <si>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</si>
  <si>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</si>
  <si>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</si>
  <si>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</si>
  <si>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</si>
  <si>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</si>
  <si>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</si>
  <si>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</si>
  <si>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</si>
  <si>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</si>
  <si>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</si>
  <si>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</si>
  <si>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</si>
  <si>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</si>
  <si>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</si>
  <si>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</si>
  <si>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</si>
  <si>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</si>
  <si>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</si>
  <si>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</si>
  <si>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</si>
  <si>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</si>
  <si>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</si>
  <si>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</si>
  <si>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</si>
  <si>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</si>
  <si>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</si>
  <si>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</si>
  <si>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</si>
  <si>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</si>
  <si>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</si>
  <si>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</si>
  <si>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</si>
  <si>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</si>
  <si>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</si>
  <si>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</si>
  <si>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</si>
  <si>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</si>
  <si>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</si>
  <si>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</si>
  <si>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</si>
  <si>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</si>
  <si>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</si>
  <si>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</si>
  <si>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</si>
  <si>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</si>
  <si>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</si>
  <si>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</si>
  <si>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</si>
  <si>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</si>
  <si>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</si>
  <si>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</si>
  <si>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</si>
  <si>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</si>
  <si>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</si>
  <si>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</si>
  <si>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</si>
  <si>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</si>
  <si>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</si>
  <si>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</si>
  <si>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</si>
  <si>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</si>
  <si>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</si>
  <si>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</si>
  <si>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</si>
  <si>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</si>
  <si>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</si>
  <si>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</si>
  <si>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</si>
  <si>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</si>
  <si>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</si>
  <si>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</si>
  <si>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</si>
  <si>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</si>
  <si>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</si>
  <si>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</si>
  <si>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</si>
  <si>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</si>
  <si>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</si>
  <si>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</si>
  <si>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</si>
  <si>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</si>
  <si>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</si>
  <si>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</si>
  <si>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</si>
  <si>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</si>
  <si>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</si>
  <si>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</si>
  <si>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</si>
  <si>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</si>
  <si>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</si>
  <si>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</si>
  <si>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</si>
  <si>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</si>
  <si>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</si>
  <si>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</si>
  <si>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</si>
  <si>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</si>
  <si>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</si>
  <si>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</si>
  <si>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</si>
  <si>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</si>
  <si>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</si>
  <si>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</si>
  <si>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</si>
  <si>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</si>
  <si>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</si>
  <si>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</si>
  <si>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</si>
  <si>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</si>
  <si>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</si>
  <si>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</si>
  <si>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</si>
  <si>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</si>
  <si>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</si>
  <si>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</si>
  <si>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</si>
  <si>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</si>
  <si>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</si>
  <si>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</si>
  <si>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</si>
  <si>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</si>
  <si>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</si>
  <si>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</si>
  <si>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</si>
  <si>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</si>
  <si>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</si>
  <si>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</si>
  <si>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</si>
  <si>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</si>
  <si>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</si>
  <si>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</si>
  <si>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</si>
  <si>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</si>
  <si>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</si>
  <si>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</si>
  <si>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</si>
  <si>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</si>
  <si>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</si>
  <si>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</si>
  <si>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</si>
  <si>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</si>
  <si>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</si>
  <si>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</si>
  <si>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</si>
  <si>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</si>
  <si>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</si>
  <si>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</si>
  <si>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</si>
  <si>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</si>
  <si>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</si>
  <si>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</si>
  <si>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</si>
  <si>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</si>
  <si>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</si>
  <si>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</si>
  <si>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</si>
  <si>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</si>
  <si>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</si>
  <si>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</si>
  <si>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</si>
  <si>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</si>
  <si>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</si>
  <si>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</si>
  <si>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</si>
  <si>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</si>
  <si>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</si>
  <si>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</si>
  <si>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</si>
  <si>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</si>
  <si>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</si>
  <si>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</si>
  <si>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</si>
  <si>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</si>
  <si>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</si>
  <si>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</si>
  <si>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</si>
  <si>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</si>
  <si>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</si>
  <si>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</si>
  <si>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</si>
  <si>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</si>
  <si>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</si>
  <si>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</si>
  <si>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</si>
  <si>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</si>
  <si>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</si>
  <si>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</si>
  <si>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</si>
  <si>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</si>
  <si>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</si>
  <si>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</si>
  <si>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</si>
  <si>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</si>
  <si>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</si>
  <si>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</si>
  <si>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</si>
  <si>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</si>
  <si>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</si>
  <si>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</si>
  <si>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</si>
  <si>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</si>
  <si>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</si>
  <si>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</si>
  <si>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</si>
  <si>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</si>
  <si>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</si>
  <si>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</si>
  <si>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</si>
  <si>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</si>
  <si>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</si>
  <si>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</si>
  <si>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</si>
  <si>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</si>
  <si>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</si>
  <si>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</si>
  <si>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</si>
  <si>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</si>
  <si>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</si>
  <si>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</si>
  <si>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</si>
  <si>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</si>
  <si>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</si>
  <si>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</si>
  <si>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</si>
  <si>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</si>
  <si>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</si>
  <si>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</si>
  <si>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</si>
  <si>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</si>
  <si>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</si>
  <si>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</si>
  <si>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</si>
  <si>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</si>
  <si>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</si>
  <si>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</si>
  <si>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</si>
  <si>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</si>
  <si>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</si>
  <si>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</si>
  <si>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</si>
  <si>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</si>
  <si>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</si>
  <si>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</si>
  <si>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</si>
  <si>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</si>
  <si>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</si>
  <si>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</si>
  <si>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</si>
  <si>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</si>
  <si>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</si>
  <si>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</si>
  <si>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</si>
  <si>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</si>
  <si>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</si>
  <si>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</si>
  <si>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</si>
  <si>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</si>
  <si>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</si>
  <si>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</si>
  <si>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</si>
  <si>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</si>
  <si>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</si>
  <si>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</si>
  <si>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</si>
  <si>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</si>
  <si>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</si>
  <si>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</si>
  <si>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</si>
  <si>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</si>
  <si>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</si>
  <si>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</si>
  <si>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</si>
  <si>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</si>
  <si>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</si>
  <si>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</si>
  <si>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</si>
  <si>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</si>
  <si>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</si>
  <si>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</si>
  <si>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</si>
  <si>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</si>
  <si>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</si>
  <si>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</si>
  <si>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</si>
  <si>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</si>
  <si>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</si>
  <si>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</si>
  <si>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</si>
  <si>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</si>
  <si>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</si>
  <si>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</si>
  <si>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</si>
  <si>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</si>
  <si>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</si>
  <si>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</si>
  <si>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</si>
  <si>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</si>
  <si>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</si>
  <si>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</si>
  <si>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</si>
  <si>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</si>
  <si>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</si>
  <si>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</si>
  <si>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</si>
  <si>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</si>
  <si>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</si>
  <si>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</si>
  <si>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</si>
  <si>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</si>
  <si>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</si>
  <si>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</si>
  <si>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</si>
  <si>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</si>
  <si>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</si>
  <si>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</si>
  <si>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</si>
  <si>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</si>
  <si>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</si>
  <si>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</si>
  <si>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</si>
  <si>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</si>
  <si>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</si>
  <si>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</si>
  <si>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</si>
  <si>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</si>
  <si>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</si>
  <si>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</si>
  <si>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</si>
  <si>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</si>
  <si>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</si>
  <si>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</si>
  <si>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</si>
  <si>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</si>
  <si>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</si>
  <si>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</si>
  <si>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</si>
  <si>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</si>
  <si>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</si>
  <si>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</si>
  <si>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</si>
  <si>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</si>
  <si>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</si>
  <si>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</si>
  <si>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</si>
  <si>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</si>
  <si>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</si>
  <si>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</si>
  <si>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</si>
  <si>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</si>
  <si>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</si>
  <si>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</si>
  <si>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</si>
  <si>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</si>
  <si>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</si>
  <si>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</si>
  <si>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</si>
  <si>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</si>
  <si>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</si>
  <si>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</si>
  <si>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</si>
  <si>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</si>
  <si>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</si>
  <si>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</si>
  <si>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</si>
  <si>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</si>
  <si>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</si>
  <si>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</si>
  <si>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</si>
  <si>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</si>
  <si>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</si>
  <si>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</si>
  <si>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</si>
  <si>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</si>
  <si>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</si>
  <si>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</si>
  <si>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</si>
  <si>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</si>
  <si>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</si>
  <si>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</si>
  <si>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</si>
  <si>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</si>
  <si>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</si>
  <si>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</si>
  <si>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</si>
  <si>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</si>
  <si>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</si>
  <si>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</si>
  <si>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</si>
  <si>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</si>
  <si>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</si>
  <si>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</si>
  <si>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</si>
  <si>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</si>
  <si>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</si>
  <si>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</si>
  <si>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</si>
  <si>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</si>
  <si>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</si>
  <si>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</si>
  <si>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</si>
  <si>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</si>
  <si>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</si>
  <si>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</si>
  <si>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</si>
  <si>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</si>
  <si>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</si>
  <si>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</si>
  <si>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</si>
  <si>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</si>
  <si>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</si>
  <si>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</si>
  <si>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</si>
  <si>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</si>
  <si>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</si>
  <si>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</si>
  <si>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</si>
  <si>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</si>
  <si>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</si>
  <si>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</si>
  <si>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</si>
  <si>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</si>
  <si>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</si>
  <si>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</si>
  <si>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</si>
  <si>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</si>
  <si>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</si>
  <si>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</si>
  <si>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</si>
  <si>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</si>
  <si>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</si>
  <si>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</si>
  <si>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</si>
  <si>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</si>
  <si>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</si>
  <si>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</si>
  <si>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</si>
  <si>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</si>
  <si>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</si>
  <si>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</si>
  <si>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</si>
  <si>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</si>
  <si>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</si>
  <si>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</si>
  <si>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</si>
  <si>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</si>
  <si>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</si>
  <si>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</si>
  <si>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</si>
  <si>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</si>
  <si>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</si>
  <si>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</si>
  <si>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</si>
  <si>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</si>
  <si>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</si>
  <si>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</si>
  <si>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</si>
  <si>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</si>
  <si>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</si>
  <si>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</si>
  <si>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</si>
  <si>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</si>
  <si>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</si>
  <si>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</si>
  <si>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</si>
  <si>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</si>
  <si>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</si>
  <si>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</si>
  <si>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</si>
  <si>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</si>
  <si>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</si>
  <si>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</si>
  <si>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</si>
  <si>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</si>
  <si>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</si>
  <si>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</si>
  <si>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</si>
  <si>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</si>
  <si>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</si>
  <si>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</si>
  <si>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</si>
  <si>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</si>
  <si>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</si>
  <si>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</si>
  <si>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</si>
  <si>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</si>
  <si>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</si>
  <si>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</si>
  <si>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</si>
  <si>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</si>
  <si>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</si>
  <si>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</si>
  <si>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</si>
  <si>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</si>
  <si>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</si>
  <si>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</si>
  <si>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</si>
  <si>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</si>
  <si>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</si>
  <si>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</si>
  <si>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</si>
  <si>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</si>
  <si>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</si>
  <si>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</si>
  <si>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</si>
  <si>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</si>
  <si>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</si>
  <si>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</si>
  <si>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</si>
  <si>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</si>
  <si>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</si>
  <si>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</si>
  <si>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</si>
  <si>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</si>
  <si>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</si>
  <si>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</si>
  <si>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</si>
  <si>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</si>
  <si>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</si>
  <si>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</si>
  <si>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</si>
  <si>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</si>
  <si>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</si>
  <si>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</si>
  <si>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</si>
  <si>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</si>
  <si>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</si>
  <si>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</si>
  <si>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</si>
  <si>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</si>
  <si>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</si>
  <si>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</si>
  <si>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</si>
  <si>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</si>
  <si>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</si>
  <si>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</si>
  <si>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</si>
  <si>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</si>
  <si>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</si>
  <si>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</si>
  <si>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</si>
  <si>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</si>
  <si>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</si>
  <si>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</si>
  <si>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</si>
  <si>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</si>
  <si>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</si>
  <si>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</si>
  <si>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</si>
  <si>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</si>
  <si>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</si>
  <si>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</si>
  <si>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</si>
  <si>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</si>
  <si>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</si>
  <si>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</si>
  <si>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</si>
  <si>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</si>
  <si>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</si>
  <si>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</si>
  <si>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</si>
  <si>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</si>
  <si>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</si>
  <si>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</si>
  <si>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</si>
  <si>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</si>
  <si>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</si>
  <si>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</si>
  <si>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</si>
  <si>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</si>
  <si>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</si>
  <si>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</si>
  <si>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</si>
  <si>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</si>
  <si>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</si>
  <si>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</si>
  <si>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</si>
  <si>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</si>
  <si>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</si>
  <si>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</si>
  <si>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</si>
  <si>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</si>
  <si>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</si>
  <si>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</si>
  <si>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</si>
  <si>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</si>
  <si>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</si>
  <si>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</si>
  <si>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</si>
  <si>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</si>
  <si>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</si>
  <si>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</si>
  <si>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</si>
  <si>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</si>
  <si>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</si>
  <si>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</si>
  <si>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</si>
  <si>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</si>
  <si>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</si>
  <si>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</si>
  <si>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</si>
  <si>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</si>
  <si>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</si>
  <si>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</si>
  <si>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</si>
  <si>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</si>
  <si>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</si>
  <si>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</si>
  <si>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</si>
  <si>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</si>
  <si>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</si>
  <si>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</si>
  <si>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</si>
  <si>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</si>
  <si>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</si>
  <si>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</si>
  <si>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</si>
  <si>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</si>
  <si>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</si>
  <si>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</si>
  <si>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</si>
  <si>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</si>
  <si>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</si>
  <si>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</si>
  <si>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</si>
  <si>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</si>
  <si>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</si>
  <si>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</si>
  <si>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</si>
  <si>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</si>
  <si>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</si>
  <si>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</si>
  <si>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</si>
  <si>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</si>
  <si>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</si>
  <si>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</si>
  <si>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</si>
  <si>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</si>
  <si>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</si>
  <si>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</si>
  <si>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</si>
  <si>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</si>
  <si>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</si>
  <si>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</si>
  <si>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</si>
  <si>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</si>
  <si>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</si>
  <si>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</si>
  <si>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</si>
  <si>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</si>
  <si>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</si>
  <si>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</si>
  <si>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</si>
  <si>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</si>
  <si>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</si>
  <si>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</si>
  <si>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</si>
  <si>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</si>
  <si>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</si>
  <si>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</si>
  <si>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</si>
  <si>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</si>
  <si>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</si>
  <si>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</si>
  <si>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</si>
  <si>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</si>
  <si>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</si>
  <si>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</si>
  <si>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</si>
  <si>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</si>
  <si>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</si>
  <si>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</si>
  <si>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</si>
  <si>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</si>
  <si>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</si>
  <si>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</si>
  <si>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</si>
  <si>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</si>
  <si>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</si>
  <si>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</si>
  <si>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</si>
  <si>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</si>
  <si>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</si>
  <si>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</si>
  <si>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</si>
  <si>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</si>
  <si>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</si>
  <si>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</si>
  <si>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</si>
  <si>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</si>
  <si>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</si>
  <si>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</si>
  <si>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</si>
  <si>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</si>
  <si>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</si>
  <si>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</si>
  <si>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</si>
  <si>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</si>
  <si>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</si>
  <si>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</si>
  <si>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</si>
  <si>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</si>
  <si>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</si>
  <si>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</si>
  <si>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</si>
  <si>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</si>
  <si>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</si>
  <si>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</si>
  <si>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</si>
  <si>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</si>
  <si>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</si>
  <si>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</si>
  <si>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</si>
  <si>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</si>
  <si>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</si>
  <si>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</si>
  <si>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</si>
  <si>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</si>
  <si>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</si>
  <si>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</si>
  <si>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</si>
  <si>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</si>
  <si>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</si>
  <si>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</si>
  <si>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</si>
  <si>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</si>
  <si>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</si>
  <si>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</si>
  <si>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</si>
  <si>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</si>
  <si>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</si>
  <si>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</si>
  <si>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</si>
  <si>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</si>
  <si>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</si>
  <si>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</si>
  <si>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</si>
  <si>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</si>
  <si>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</si>
  <si>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</si>
  <si>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</si>
  <si>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</si>
  <si>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</si>
  <si>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</si>
  <si>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</si>
  <si>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</si>
  <si>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</si>
  <si>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</si>
  <si>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</si>
  <si>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</si>
  <si>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</si>
  <si>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</si>
  <si>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</si>
  <si>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</si>
  <si>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</si>
  <si>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</si>
  <si>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</si>
  <si>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</si>
  <si>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</si>
  <si>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</si>
  <si>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</si>
  <si>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</si>
  <si>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</si>
  <si>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</si>
  <si>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</si>
  <si>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</si>
  <si>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</si>
  <si>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</si>
  <si>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</si>
  <si>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</si>
  <si>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</si>
  <si>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</si>
  <si>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</si>
  <si>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</si>
  <si>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</si>
  <si>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</si>
  <si>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</si>
  <si>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</si>
  <si>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</si>
  <si>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</si>
  <si>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</si>
  <si>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</si>
  <si>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</si>
  <si>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</si>
  <si>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</si>
  <si>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</si>
  <si>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</si>
  <si>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</si>
  <si>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</si>
  <si>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</si>
  <si>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</si>
  <si>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</si>
  <si>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</si>
  <si>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</si>
  <si>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</si>
  <si>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</si>
  <si>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</si>
  <si>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</si>
  <si>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</si>
  <si>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</si>
  <si>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</si>
  <si>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</si>
  <si>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</si>
  <si>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</si>
  <si>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</si>
  <si>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</si>
  <si>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</si>
  <si>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</si>
  <si>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</si>
  <si>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</si>
  <si>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</si>
  <si>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</si>
  <si>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</si>
  <si>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</si>
  <si>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</si>
  <si>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</si>
  <si>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</si>
  <si>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</si>
  <si>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</si>
  <si>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</si>
  <si>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</si>
  <si>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</si>
  <si>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</si>
  <si>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</si>
  <si>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</si>
  <si>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</si>
  <si>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</si>
  <si>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</si>
  <si>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</si>
  <si>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</si>
  <si>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</si>
  <si>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</si>
  <si>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</si>
  <si>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</si>
  <si>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</si>
  <si>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</si>
  <si>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</si>
  <si>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</si>
  <si>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</si>
  <si>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</si>
  <si>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</si>
  <si>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</si>
  <si>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</si>
  <si>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</si>
  <si>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</si>
  <si>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</si>
  <si>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</si>
  <si>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</si>
  <si>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</si>
  <si>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</si>
  <si>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</si>
  <si>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</si>
  <si>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</si>
  <si>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</si>
  <si>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</si>
  <si>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</si>
  <si>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</si>
  <si>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</si>
  <si>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</si>
  <si>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</si>
  <si>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</si>
  <si>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</si>
  <si>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</si>
  <si>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</si>
  <si>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</si>
  <si>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</si>
  <si>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</si>
  <si>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</si>
  <si>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</si>
  <si>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</si>
  <si>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</si>
  <si>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</si>
  <si>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</si>
  <si>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</si>
  <si>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</si>
  <si>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</si>
  <si>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</si>
  <si>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</si>
  <si>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</si>
  <si>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</si>
  <si>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</si>
  <si>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</si>
  <si>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</si>
  <si>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</si>
  <si>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</si>
  <si>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</si>
  <si>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</si>
  <si>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</si>
  <si>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</si>
  <si>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</si>
  <si>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</si>
  <si>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</si>
  <si>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</si>
  <si>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</si>
  <si>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</si>
  <si>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</si>
  <si>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</si>
  <si>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</si>
  <si>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</si>
  <si>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</si>
  <si>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</si>
  <si>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</si>
  <si>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</si>
  <si>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</si>
  <si>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</si>
  <si>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</si>
  <si>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</si>
  <si>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</si>
  <si>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</si>
  <si>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</si>
  <si>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</si>
  <si>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</si>
  <si>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</si>
  <si>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</si>
  <si>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</si>
  <si>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</si>
  <si>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</si>
  <si>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</si>
  <si>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</si>
  <si>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</si>
  <si>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</si>
  <si>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</si>
  <si>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</si>
  <si>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</si>
  <si>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</si>
  <si>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</si>
  <si>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</si>
  <si>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</si>
  <si>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</si>
  <si>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</si>
  <si>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</si>
  <si>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</si>
  <si>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</si>
  <si>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</si>
  <si>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</si>
  <si>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</si>
  <si>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</si>
  <si>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</si>
  <si>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</si>
  <si>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</si>
  <si>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</si>
  <si>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</si>
  <si>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</si>
  <si>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</si>
  <si>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</si>
  <si>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</si>
  <si>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</si>
  <si>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</si>
  <si>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</si>
  <si>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</si>
  <si>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</si>
  <si>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</si>
  <si>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</si>
  <si>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</si>
  <si>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</si>
  <si>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</si>
  <si>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</si>
  <si>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</si>
  <si>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</si>
  <si>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</si>
  <si>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</si>
  <si>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</si>
  <si>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</si>
  <si>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</si>
  <si>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</si>
  <si>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</si>
  <si>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</si>
  <si>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</si>
  <si>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</si>
  <si>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</si>
  <si>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</si>
  <si>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</si>
  <si>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</si>
  <si>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</si>
  <si>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</si>
  <si>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</si>
  <si>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</si>
  <si>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</si>
  <si>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</si>
  <si>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</si>
  <si>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</si>
  <si>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</si>
  <si>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</si>
  <si>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</si>
  <si>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</si>
  <si>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</si>
  <si>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</si>
  <si>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</si>
  <si>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</si>
  <si>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</si>
  <si>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</si>
  <si>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</si>
  <si>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</si>
  <si>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</si>
  <si>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</si>
  <si>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</si>
  <si>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</si>
  <si>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</si>
  <si>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</si>
  <si>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</si>
  <si>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</si>
  <si>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</si>
  <si>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</si>
  <si>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</si>
  <si>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</si>
  <si>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</si>
  <si>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</si>
  <si>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</si>
  <si>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</si>
  <si>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</si>
  <si>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</si>
  <si>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</si>
  <si>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</si>
  <si>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</si>
  <si>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</si>
  <si>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</si>
  <si>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</si>
  <si>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</si>
  <si>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</si>
  <si>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</si>
  <si>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</si>
  <si>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</si>
  <si>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</si>
  <si>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</si>
  <si>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</si>
  <si>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</si>
  <si>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</si>
  <si>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</si>
  <si>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</si>
  <si>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</si>
  <si>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</si>
  <si>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</si>
  <si>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</si>
  <si>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</si>
  <si>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</si>
  <si>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</si>
  <si>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</si>
  <si>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</si>
  <si>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</si>
  <si>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</si>
  <si>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</si>
  <si>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</si>
  <si>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</si>
  <si>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</si>
  <si>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</si>
  <si>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</si>
  <si>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</si>
  <si>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</si>
  <si>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</si>
  <si>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</si>
  <si>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</si>
  <si>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</si>
  <si>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</si>
  <si>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</si>
  <si>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</si>
  <si>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</si>
  <si>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</si>
  <si>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</si>
  <si>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</si>
  <si>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</si>
  <si>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</si>
  <si>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</si>
  <si>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</si>
  <si>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</si>
  <si>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</si>
  <si>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</si>
  <si>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</si>
  <si>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</si>
  <si>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</si>
  <si>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</si>
  <si>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</si>
  <si>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</si>
  <si>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</si>
  <si>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</si>
  <si>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</si>
  <si>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</si>
  <si>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</si>
  <si>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</si>
  <si>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</si>
  <si>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</si>
  <si>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</si>
  <si>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</si>
  <si>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</si>
  <si>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</si>
  <si>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</si>
  <si>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</si>
  <si>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</si>
  <si>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</si>
  <si>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</si>
  <si>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</si>
  <si>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</si>
  <si>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</si>
  <si>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</si>
  <si>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</si>
  <si>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</si>
  <si>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</si>
  <si>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</si>
  <si>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</si>
  <si>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</si>
  <si>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</si>
  <si>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</si>
  <si>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</si>
  <si>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</si>
  <si>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</si>
  <si>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</si>
  <si>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</si>
  <si>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</si>
  <si>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</si>
  <si>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</si>
  <si>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</si>
  <si>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</si>
  <si>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</si>
  <si>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</si>
  <si>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</si>
  <si>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</si>
  <si>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</si>
  <si>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</si>
  <si>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</si>
  <si>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</si>
  <si>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</si>
  <si>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</si>
  <si>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</si>
  <si>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</si>
  <si>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</si>
  <si>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</si>
  <si>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</si>
  <si>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</si>
  <si>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</si>
  <si>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</si>
  <si>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</si>
  <si>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</si>
  <si>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</si>
  <si>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</si>
  <si>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</si>
  <si>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</si>
  <si>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</si>
  <si>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</si>
  <si>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</si>
  <si>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</si>
  <si>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</si>
  <si>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</si>
  <si>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</si>
  <si>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</si>
  <si>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</si>
  <si>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</si>
  <si>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</si>
  <si>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</si>
  <si>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</si>
  <si>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</si>
  <si>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</si>
  <si>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</si>
  <si>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</si>
  <si>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</si>
  <si>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</si>
  <si>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</si>
  <si>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</si>
  <si>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</si>
  <si>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</si>
  <si>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</si>
  <si>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</si>
  <si>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</si>
  <si>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</si>
  <si>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</si>
  <si>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</si>
  <si>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</si>
  <si>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</si>
  <si>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</si>
  <si>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</si>
  <si>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</si>
  <si>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</si>
  <si>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</si>
  <si>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</si>
  <si>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</si>
  <si>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</si>
  <si>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</si>
  <si>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</si>
  <si>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</si>
  <si>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</si>
  <si>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</si>
  <si>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</si>
  <si>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</si>
  <si>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</si>
  <si>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</si>
  <si>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</si>
  <si>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</si>
  <si>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</si>
  <si>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</si>
  <si>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</si>
  <si>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</si>
  <si>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</si>
  <si>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</si>
  <si>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</si>
  <si>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</si>
  <si>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</si>
  <si>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</si>
  <si>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</si>
  <si>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</si>
  <si>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</si>
  <si>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</si>
  <si>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</si>
  <si>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</si>
  <si>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</si>
  <si>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</si>
  <si>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</si>
  <si>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</si>
  <si>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</si>
  <si>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</si>
  <si>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</si>
  <si>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</si>
  <si>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</si>
  <si>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</si>
  <si>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</si>
  <si>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</si>
  <si>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</si>
  <si>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</si>
  <si>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</si>
  <si>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</si>
  <si>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</si>
  <si>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</si>
  <si>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</si>
  <si>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</si>
  <si>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</si>
  <si>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</si>
  <si>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</si>
  <si>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</si>
  <si>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</si>
  <si>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</si>
  <si>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</si>
  <si>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</si>
  <si>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</si>
  <si>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</si>
  <si>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</si>
  <si>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</si>
  <si>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</si>
  <si>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</si>
  <si>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</si>
  <si>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</si>
  <si>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</si>
  <si>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</si>
  <si>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</si>
  <si>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</si>
  <si>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</si>
  <si>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</si>
  <si>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</si>
  <si>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</si>
  <si>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</si>
  <si>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</si>
  <si>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</si>
  <si>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</si>
  <si>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</si>
  <si>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</si>
  <si>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</si>
  <si>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</si>
  <si>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</si>
  <si>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</si>
  <si>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</si>
  <si>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</si>
  <si>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</si>
  <si>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</si>
  <si>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</si>
  <si>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</si>
  <si>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</si>
  <si>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</si>
  <si>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</si>
  <si>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</si>
  <si>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</si>
  <si>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</si>
  <si>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</si>
  <si>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</si>
  <si>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</si>
  <si>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</si>
  <si>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</si>
  <si>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</si>
  <si>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</si>
  <si>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</si>
  <si>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</si>
  <si>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</si>
  <si>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</si>
  <si>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</si>
  <si>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</si>
  <si>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</si>
  <si>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</si>
  <si>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</si>
  <si>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</si>
  <si>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</si>
  <si>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</si>
  <si>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</si>
  <si>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</si>
  <si>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</si>
  <si>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</si>
  <si>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</si>
  <si>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</si>
  <si>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</si>
  <si>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</si>
  <si>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</si>
  <si>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</si>
  <si>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</si>
  <si>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</si>
  <si>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</si>
  <si>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</si>
  <si>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</si>
  <si>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</si>
  <si>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</si>
  <si>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</si>
  <si>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</si>
  <si>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</si>
  <si>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</si>
  <si>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</si>
  <si>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</si>
  <si>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</si>
  <si>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</si>
  <si>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</si>
  <si>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</si>
  <si>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</si>
  <si>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</si>
  <si>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</si>
  <si>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</si>
  <si>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</si>
  <si>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</si>
  <si>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</si>
  <si>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</si>
  <si>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</si>
  <si>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</si>
  <si>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</si>
  <si>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</si>
  <si>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</si>
  <si>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</si>
  <si>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</si>
  <si>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</si>
  <si>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</si>
  <si>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</si>
  <si>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</si>
  <si>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</si>
  <si>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</si>
  <si>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</si>
  <si>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</si>
  <si>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</si>
  <si>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</si>
  <si>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</si>
  <si>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</si>
  <si>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</si>
  <si>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</si>
  <si>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</si>
  <si>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</si>
  <si>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</si>
  <si>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</si>
  <si>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</si>
  <si>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</si>
  <si>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</si>
  <si>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</si>
  <si>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</si>
  <si>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</si>
  <si>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</si>
  <si>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</si>
  <si>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</si>
  <si>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</si>
  <si>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</si>
  <si>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</si>
  <si>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</si>
  <si>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</si>
  <si>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</si>
  <si>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</si>
  <si>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</si>
  <si>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</si>
  <si>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</si>
  <si>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</si>
  <si>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</si>
  <si>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</si>
  <si>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</si>
  <si>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</si>
  <si>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</si>
  <si>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</si>
  <si>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</si>
  <si>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</si>
  <si>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</si>
  <si>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</si>
  <si>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</si>
  <si>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</si>
  <si>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</si>
  <si>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</si>
  <si>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</si>
  <si>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</si>
  <si>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</si>
  <si>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</si>
  <si>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</si>
  <si>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</si>
  <si>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</si>
  <si>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</si>
  <si>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</si>
  <si>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</si>
  <si>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</si>
  <si>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</si>
  <si>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</si>
  <si>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</si>
  <si>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</si>
  <si>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</si>
  <si>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</si>
  <si>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</si>
  <si>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</si>
  <si>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</si>
  <si>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</si>
  <si>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</si>
  <si>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</si>
  <si>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</si>
  <si>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</si>
  <si>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</si>
  <si>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</si>
  <si>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</si>
  <si>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</si>
  <si>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</si>
  <si>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</si>
  <si>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</si>
  <si>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</si>
  <si>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</si>
  <si>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</si>
  <si>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</si>
  <si>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</si>
  <si>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</si>
  <si>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</si>
  <si>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</si>
  <si>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</si>
  <si>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</si>
  <si>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</si>
  <si>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</si>
  <si>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</si>
  <si>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</si>
  <si>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</si>
  <si>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</si>
  <si>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</si>
  <si>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</si>
  <si>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</si>
  <si>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</si>
  <si>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</si>
  <si>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</si>
  <si>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</si>
  <si>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</si>
  <si>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</si>
  <si>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</si>
  <si>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</si>
  <si>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</si>
  <si>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</si>
  <si>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</si>
  <si>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</si>
  <si>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</si>
  <si>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</si>
  <si>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</si>
  <si>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</si>
  <si>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</si>
  <si>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</si>
  <si>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</si>
  <si>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</si>
  <si>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</si>
  <si>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</si>
  <si>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</si>
  <si>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</si>
  <si>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</si>
  <si>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</si>
  <si>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</si>
  <si>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</si>
  <si>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</si>
  <si>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</si>
  <si>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</si>
  <si>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</si>
  <si>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</si>
  <si>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</si>
  <si>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</si>
  <si>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</si>
  <si>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</si>
  <si>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</si>
  <si>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</si>
  <si>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</si>
  <si>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</si>
  <si>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</si>
  <si>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</si>
  <si>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</si>
  <si>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</si>
  <si>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</si>
  <si>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</si>
  <si>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</si>
  <si>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</si>
  <si>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</si>
  <si>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</si>
  <si>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</si>
  <si>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</si>
  <si>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</si>
  <si>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</si>
  <si>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</si>
  <si>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</si>
  <si>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</si>
  <si>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</si>
  <si>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</si>
  <si>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</si>
  <si>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</si>
  <si>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</si>
  <si>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</si>
  <si>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</si>
  <si>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</si>
  <si>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</si>
  <si>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</si>
  <si>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</si>
  <si>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</si>
  <si>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</si>
  <si>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</si>
  <si>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</si>
  <si>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</si>
  <si>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</si>
  <si>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</si>
  <si>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</si>
  <si>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</si>
  <si>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</si>
  <si>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</si>
  <si>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</si>
  <si>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</si>
  <si>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</si>
  <si>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</si>
  <si>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</si>
  <si>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</si>
  <si>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</si>
  <si>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</si>
  <si>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</si>
  <si>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</si>
  <si>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</si>
  <si>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</si>
  <si>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</si>
  <si>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</si>
  <si>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</si>
  <si>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</si>
  <si>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</si>
  <si>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</si>
  <si>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</si>
  <si>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</si>
  <si>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</si>
  <si>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</si>
  <si>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</si>
  <si>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</si>
  <si>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</si>
  <si>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</si>
  <si>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</si>
  <si>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</si>
  <si>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</si>
  <si>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</si>
  <si>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</si>
  <si>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</si>
  <si>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</si>
  <si>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</si>
  <si>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</si>
  <si>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</si>
  <si>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</si>
  <si>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</si>
  <si>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</si>
  <si>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</si>
  <si>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</si>
  <si>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</si>
  <si>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</si>
  <si>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</si>
  <si>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</si>
  <si>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</si>
  <si>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</si>
  <si>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</si>
  <si>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</si>
  <si>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</si>
  <si>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</si>
  <si>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</si>
  <si>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</si>
  <si>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</si>
  <si>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</si>
  <si>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</si>
  <si>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</si>
  <si>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</si>
  <si>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</si>
  <si>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</si>
  <si>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</si>
  <si>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</si>
  <si>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</si>
  <si>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</si>
  <si>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</si>
  <si>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</si>
  <si>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</si>
  <si>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</si>
  <si>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</si>
  <si>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</si>
  <si>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</si>
  <si>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</si>
  <si>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</si>
  <si>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</si>
  <si>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</si>
  <si>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</si>
  <si>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</si>
  <si>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</si>
  <si>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</si>
  <si>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</si>
  <si>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</si>
  <si>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</si>
  <si>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</si>
  <si>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</si>
  <si>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</si>
  <si>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</si>
  <si>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</si>
  <si>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</si>
  <si>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</si>
  <si>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</si>
  <si>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</si>
  <si>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</si>
  <si>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</si>
  <si>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</si>
  <si>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</si>
  <si>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</si>
  <si>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</si>
  <si>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</si>
  <si>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</si>
  <si>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</si>
  <si>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</si>
  <si>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</si>
  <si>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</si>
  <si>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</si>
  <si>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</si>
  <si>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</si>
  <si>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</si>
  <si>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</si>
  <si>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</si>
  <si>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</si>
  <si>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</si>
  <si>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</si>
  <si>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</si>
  <si>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</si>
  <si>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</si>
  <si>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</si>
  <si>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</si>
  <si>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</si>
  <si>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</si>
  <si>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</si>
  <si>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</si>
  <si>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</si>
  <si>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</si>
  <si>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</si>
  <si>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</si>
  <si>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</si>
  <si>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</si>
  <si>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</si>
  <si>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</si>
  <si>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</si>
  <si>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</si>
  <si>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</si>
  <si>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</si>
  <si>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</si>
  <si>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</si>
  <si>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</si>
  <si>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</si>
  <si>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</si>
  <si>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</si>
  <si>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</si>
  <si>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</si>
  <si>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</si>
  <si>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</si>
  <si>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</si>
  <si>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</si>
  <si>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</si>
  <si>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</si>
  <si>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</si>
  <si>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</si>
  <si>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</si>
  <si>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</si>
  <si>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</si>
  <si>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</si>
  <si>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</si>
  <si>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</si>
  <si>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</si>
  <si>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</si>
  <si>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</si>
  <si>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</si>
  <si>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</si>
  <si>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</si>
  <si>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</si>
  <si>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</si>
  <si>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</si>
  <si>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</si>
  <si>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</si>
  <si>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</si>
  <si>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</si>
  <si>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</si>
  <si>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</si>
  <si>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</si>
  <si>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</si>
  <si>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</si>
  <si>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</si>
  <si>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</si>
  <si>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</si>
  <si>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</si>
  <si>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</si>
  <si>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</si>
  <si>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</si>
  <si>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</si>
  <si>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</si>
  <si>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</si>
  <si>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</si>
  <si>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</si>
  <si>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</si>
  <si>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</si>
  <si>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</si>
  <si>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</si>
  <si>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</si>
  <si>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</si>
  <si>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</si>
  <si>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</si>
  <si>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</si>
  <si>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</si>
  <si>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</si>
  <si>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</si>
  <si>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</si>
  <si>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</si>
  <si>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</si>
  <si>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</si>
  <si>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</si>
  <si>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</si>
  <si>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</si>
  <si>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</si>
  <si>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</si>
  <si>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</si>
  <si>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</si>
  <si>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</si>
  <si>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</si>
  <si>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</si>
  <si>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</si>
  <si>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</si>
  <si>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</si>
  <si>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</si>
  <si>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</si>
  <si>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</si>
  <si>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</si>
  <si>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</si>
  <si>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</si>
  <si>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</si>
  <si>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</si>
  <si>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</si>
  <si>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</si>
  <si>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</si>
  <si>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</si>
  <si>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</si>
  <si>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</si>
  <si>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</si>
  <si>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</si>
  <si>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</si>
  <si>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</si>
  <si>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</si>
  <si>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</si>
  <si>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</si>
  <si>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</si>
  <si>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</si>
  <si>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</si>
  <si>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</si>
  <si>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</si>
  <si>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</si>
  <si>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</si>
  <si>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</si>
  <si>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</si>
  <si>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</si>
  <si>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</si>
  <si>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</si>
  <si>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</si>
  <si>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</si>
  <si>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</si>
  <si>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</si>
  <si>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</si>
  <si>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</si>
  <si>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</si>
  <si>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</si>
  <si>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</si>
  <si>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</si>
  <si>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</si>
  <si>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</si>
  <si>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</si>
  <si>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</si>
  <si>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</si>
  <si>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</si>
  <si>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</si>
  <si>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</si>
  <si>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</si>
  <si>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</si>
  <si>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</si>
  <si>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</si>
  <si>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</si>
  <si>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</si>
  <si>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</si>
  <si>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</si>
  <si>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</si>
  <si>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</si>
  <si>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</si>
  <si>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</si>
  <si>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</si>
  <si>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</si>
  <si>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</si>
  <si>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</si>
  <si>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</si>
  <si>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</si>
  <si>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</si>
  <si>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</si>
  <si>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</si>
  <si>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</si>
  <si>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</si>
  <si>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</si>
  <si>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</si>
  <si>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</si>
  <si>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</si>
  <si>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</si>
  <si>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</si>
  <si>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</si>
  <si>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</si>
  <si>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</si>
  <si>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</si>
  <si>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</si>
  <si>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</si>
  <si>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</si>
  <si>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</si>
  <si>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</si>
  <si>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</si>
  <si>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</si>
  <si>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</si>
  <si>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</si>
  <si>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</si>
  <si>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</si>
  <si>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</si>
  <si>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</si>
  <si>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</si>
  <si>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</si>
  <si>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</si>
  <si>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</si>
  <si>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</si>
  <si>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</si>
  <si>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</si>
  <si>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</si>
  <si>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</si>
  <si>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</si>
  <si>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</si>
  <si>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</si>
  <si>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</si>
  <si>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</si>
  <si>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</si>
  <si>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</si>
  <si>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</si>
  <si>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</si>
  <si>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</si>
  <si>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</si>
  <si>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</si>
  <si>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</si>
  <si>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</si>
  <si>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</si>
  <si>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</si>
  <si>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</si>
  <si>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</si>
  <si>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</si>
  <si>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</si>
  <si>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</si>
  <si>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</si>
  <si>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</si>
  <si>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</si>
  <si>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</si>
  <si>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</si>
  <si>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</si>
  <si>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</si>
  <si>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</si>
  <si>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</si>
  <si>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</si>
  <si>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</si>
  <si>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</si>
  <si>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</si>
  <si>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</si>
  <si>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</si>
  <si>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</si>
  <si>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</si>
  <si>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</si>
  <si>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</si>
  <si>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</si>
  <si>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</si>
  <si>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</si>
  <si>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</si>
  <si>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</si>
  <si>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</si>
  <si>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</si>
  <si>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</si>
  <si>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</si>
  <si>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</si>
  <si>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</si>
  <si>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</si>
  <si>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</si>
  <si>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</si>
  <si>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</si>
  <si>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</si>
  <si>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</si>
  <si>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</si>
  <si>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</si>
  <si>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</si>
  <si>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</si>
  <si>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</si>
  <si>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</si>
  <si>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</si>
  <si>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</si>
  <si>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</si>
  <si>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</si>
  <si>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</si>
  <si>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</si>
  <si>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</si>
  <si>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</si>
  <si>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</si>
  <si>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</si>
  <si>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</si>
  <si>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</si>
  <si>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</si>
  <si>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</si>
  <si>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</si>
  <si>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</si>
  <si>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</si>
  <si>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</si>
  <si>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</si>
  <si>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</si>
  <si>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</si>
  <si>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</si>
  <si>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</si>
  <si>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</si>
  <si>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</si>
  <si>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</si>
  <si>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</si>
  <si>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</si>
  <si>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</si>
  <si>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</si>
  <si>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</si>
  <si>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</si>
  <si>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</si>
  <si>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</si>
  <si>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</si>
  <si>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</si>
  <si>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</si>
  <si>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</si>
  <si>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</si>
  <si>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</si>
  <si>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</si>
  <si>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</si>
  <si>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</si>
  <si>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</si>
  <si>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</si>
  <si>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</si>
  <si>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</si>
  <si>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</si>
  <si>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</si>
  <si>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</si>
  <si>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</si>
  <si>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</si>
  <si>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</si>
  <si>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</si>
  <si>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</si>
  <si>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</si>
  <si>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</si>
  <si>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</si>
  <si>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</si>
  <si>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</si>
  <si>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</si>
  <si>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</si>
  <si>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</si>
  <si>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</si>
  <si>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</si>
  <si>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</si>
  <si>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</si>
  <si>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</si>
  <si>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</si>
  <si>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</si>
  <si>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</si>
  <si>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</si>
  <si>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</si>
  <si>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</si>
  <si>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</si>
  <si>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</si>
  <si>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</si>
  <si>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</si>
  <si>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</si>
  <si>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</si>
  <si>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</si>
  <si>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</si>
  <si>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</si>
  <si>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</si>
  <si>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</si>
  <si>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</si>
  <si>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</si>
  <si>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</si>
  <si>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</si>
  <si>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</si>
  <si>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</si>
  <si>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</si>
  <si>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</si>
  <si>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</si>
  <si>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</si>
  <si>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</si>
  <si>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</si>
  <si>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</si>
  <si>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</si>
  <si>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</si>
  <si>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</si>
  <si>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</si>
  <si>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</si>
  <si>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</si>
  <si>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</si>
  <si>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</si>
  <si>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</si>
  <si>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</si>
  <si>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</si>
  <si>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</si>
  <si>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</si>
  <si>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</si>
  <si>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</si>
  <si>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</si>
  <si>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</si>
  <si>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</si>
  <si>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</si>
  <si>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</si>
  <si>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</si>
  <si>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</si>
  <si>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</si>
  <si>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</si>
  <si>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</si>
  <si>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</si>
  <si>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</si>
  <si>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</si>
  <si>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</si>
  <si>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</si>
  <si>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</si>
  <si>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</si>
  <si>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</si>
  <si>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</si>
  <si>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</si>
  <si>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</si>
  <si>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</si>
  <si>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</si>
  <si>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</si>
  <si>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</si>
  <si>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</si>
  <si>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</si>
  <si>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</si>
  <si>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</si>
  <si>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</si>
  <si>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</si>
  <si>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</si>
  <si>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</si>
  <si>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</si>
  <si>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</si>
  <si>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</si>
  <si>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</si>
  <si>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</si>
  <si>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</si>
  <si>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</si>
  <si>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</si>
  <si>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</si>
  <si>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</si>
  <si>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</si>
  <si>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</si>
  <si>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</si>
  <si>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</si>
  <si>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</si>
  <si>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</si>
  <si>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</si>
  <si>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</si>
  <si>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</si>
  <si>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</si>
  <si>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</si>
  <si>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</si>
  <si>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</si>
  <si>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</si>
  <si>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</si>
  <si>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</si>
  <si>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</si>
  <si>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</si>
  <si>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</si>
  <si>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</si>
  <si>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</si>
  <si>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</si>
  <si>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</si>
  <si>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</si>
  <si>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</si>
  <si>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</si>
  <si>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</si>
  <si>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</si>
  <si>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</si>
  <si>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</si>
  <si>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</si>
  <si>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</si>
  <si>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</si>
  <si>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</si>
  <si>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</si>
  <si>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</si>
  <si>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</si>
  <si>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</si>
  <si>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</si>
  <si>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</si>
  <si>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</si>
  <si>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</si>
  <si>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</si>
  <si>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</si>
  <si>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</si>
  <si>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</si>
  <si>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</si>
  <si>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</si>
  <si>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</si>
  <si>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</si>
  <si>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</si>
  <si>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</si>
  <si>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</si>
  <si>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</si>
  <si>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</si>
  <si>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</si>
  <si>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</si>
  <si>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</si>
  <si>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</si>
  <si>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</si>
  <si>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</si>
  <si>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</si>
  <si>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</si>
  <si>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</si>
  <si>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</si>
  <si>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</si>
  <si>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</si>
  <si>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</si>
  <si>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</si>
  <si>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</si>
  <si>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</si>
  <si>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</si>
  <si>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</si>
  <si>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</si>
  <si>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</si>
  <si>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</si>
  <si>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</si>
  <si>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</si>
  <si>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</si>
  <si>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</si>
  <si>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</si>
  <si>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</si>
  <si>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</si>
  <si>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</si>
  <si>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</si>
  <si>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</si>
  <si>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</si>
  <si>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</si>
  <si>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</si>
  <si>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</si>
  <si>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</si>
  <si>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</si>
  <si>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</si>
  <si>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</si>
  <si>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</si>
  <si>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</si>
  <si>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</si>
  <si>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</si>
  <si>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</si>
  <si>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</si>
  <si>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</si>
  <si>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</si>
  <si>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</si>
  <si>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</si>
  <si>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</si>
  <si>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</si>
  <si>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</si>
  <si>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</si>
  <si>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</si>
  <si>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</si>
  <si>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</si>
  <si>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</si>
  <si>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</si>
  <si>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</si>
  <si>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</si>
  <si>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</si>
  <si>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</si>
  <si>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</si>
  <si>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</si>
  <si>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</si>
  <si>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</si>
  <si>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</si>
  <si>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</si>
  <si>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</si>
  <si>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</si>
  <si>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</si>
  <si>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</si>
  <si>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</si>
  <si>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</si>
  <si>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</si>
  <si>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</si>
  <si>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</si>
  <si>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</si>
  <si>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</si>
  <si>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</si>
  <si>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</si>
  <si>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</si>
  <si>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</si>
  <si>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</si>
  <si>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</si>
  <si>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</si>
  <si>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</si>
  <si>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</si>
  <si>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</si>
  <si>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</si>
  <si>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</si>
  <si>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</si>
  <si>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</si>
  <si>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</si>
  <si>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</si>
  <si>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</si>
  <si>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</si>
  <si>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</si>
  <si>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</si>
  <si>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</si>
  <si>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</si>
  <si>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</si>
  <si>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</si>
  <si>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</si>
  <si>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</si>
  <si>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</si>
  <si>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</si>
  <si>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</si>
  <si>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</si>
  <si>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</si>
  <si>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</si>
  <si>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</si>
  <si>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</si>
  <si>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</si>
  <si>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</si>
  <si>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</si>
  <si>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</si>
  <si>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</si>
  <si>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</si>
  <si>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</si>
  <si>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</si>
  <si>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</si>
  <si>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</si>
  <si>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</si>
  <si>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</si>
  <si>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</si>
  <si>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</si>
  <si>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</si>
  <si>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</si>
  <si>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</si>
  <si>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</si>
  <si>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</si>
  <si>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</si>
  <si>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</si>
  <si>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</si>
  <si>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</si>
  <si>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</si>
  <si>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</si>
  <si>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</si>
  <si>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</si>
  <si>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</si>
  <si>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</si>
  <si>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</si>
  <si>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</si>
  <si>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</si>
  <si>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</si>
  <si>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</si>
  <si>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</si>
  <si>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</si>
  <si>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</si>
  <si>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</si>
  <si>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</si>
  <si>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</si>
  <si>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</si>
  <si>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</si>
  <si>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</si>
  <si>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</si>
  <si>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</si>
  <si>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</si>
  <si>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</si>
  <si>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</si>
  <si>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</si>
  <si>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</si>
  <si>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</si>
  <si>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</si>
  <si>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</si>
  <si>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</si>
  <si>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</si>
  <si>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</si>
  <si>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</si>
  <si>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</si>
  <si>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</si>
  <si>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</si>
  <si>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</si>
  <si>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</si>
  <si>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</si>
  <si>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</si>
  <si>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</si>
  <si>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</si>
  <si>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</si>
  <si>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</si>
  <si>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</si>
  <si>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</si>
  <si>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</si>
  <si>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</si>
  <si>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</si>
  <si>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</si>
  <si>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</si>
  <si>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</si>
  <si>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</si>
  <si>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</si>
  <si>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</si>
  <si>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</si>
  <si>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</si>
  <si>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</si>
  <si>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</si>
  <si>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</si>
  <si>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</si>
  <si>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</si>
  <si>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</si>
  <si>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</si>
  <si>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</si>
  <si>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</si>
  <si>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</si>
  <si>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</si>
  <si>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</si>
  <si>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</si>
  <si>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</si>
  <si>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</si>
  <si>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</si>
  <si>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</si>
  <si>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</si>
  <si>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</si>
  <si>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</si>
  <si>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</si>
  <si>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</si>
  <si>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</si>
  <si>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</si>
  <si>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</si>
  <si>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</si>
  <si>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</si>
  <si>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</si>
  <si>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</si>
  <si>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</si>
  <si>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</si>
  <si>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</si>
  <si>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</si>
  <si>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</si>
  <si>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</si>
  <si>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</si>
  <si>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</si>
  <si>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</si>
  <si>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</si>
  <si>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</si>
  <si>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</si>
  <si>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</si>
  <si>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</si>
  <si>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</si>
  <si>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</si>
  <si>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</si>
  <si>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</si>
  <si>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</si>
  <si>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</si>
  <si>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</si>
  <si>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</si>
  <si>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</si>
  <si>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</si>
  <si>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</si>
  <si>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</si>
  <si>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</si>
  <si>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</si>
  <si>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</si>
  <si>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</si>
  <si>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</si>
  <si>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</si>
  <si>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</si>
  <si>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</si>
  <si>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</si>
  <si>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</si>
  <si>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</si>
  <si>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</si>
  <si>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</si>
  <si>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</si>
  <si>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</si>
  <si>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</si>
  <si>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</si>
  <si>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</si>
  <si>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</si>
  <si>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</si>
  <si>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</si>
  <si>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</si>
  <si>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</si>
  <si>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</si>
  <si>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</si>
  <si>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</si>
  <si>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</si>
  <si>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</si>
  <si>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</si>
  <si>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</si>
  <si>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</si>
  <si>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</si>
  <si>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</si>
  <si>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</si>
  <si>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</si>
  <si>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</si>
  <si>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</si>
  <si>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</si>
  <si>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</si>
  <si>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</si>
  <si>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</si>
  <si>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</si>
  <si>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</si>
  <si>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</si>
  <si>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</si>
  <si>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</si>
  <si>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</si>
  <si>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</si>
  <si>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</si>
  <si>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</si>
  <si>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</si>
  <si>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</si>
  <si>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</si>
  <si>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</si>
  <si>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</si>
  <si>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</si>
  <si>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</si>
  <si>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</si>
  <si>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</si>
  <si>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</si>
  <si>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</si>
  <si>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</si>
  <si>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</si>
  <si>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</si>
  <si>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</si>
  <si>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</si>
  <si>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</si>
  <si>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</si>
  <si>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</si>
  <si>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</si>
  <si>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</si>
  <si>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</si>
  <si>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</si>
  <si>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</si>
  <si>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</si>
  <si>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</si>
  <si>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</si>
  <si>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</si>
  <si>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</si>
  <si>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</si>
  <si>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</si>
  <si>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</si>
  <si>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</si>
  <si>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</si>
  <si>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</si>
  <si>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</si>
  <si>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</si>
  <si>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</si>
  <si>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</si>
  <si>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</si>
  <si>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</si>
  <si>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</si>
  <si>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</si>
  <si>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</si>
  <si>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</si>
  <si>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</si>
  <si>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</si>
  <si>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</si>
  <si>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</si>
  <si>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</si>
  <si>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</si>
  <si>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</si>
  <si>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</si>
  <si>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</si>
  <si>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</si>
  <si>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</si>
  <si>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</si>
  <si>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</si>
  <si>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</si>
  <si>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</si>
  <si>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</si>
  <si>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</si>
  <si>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</si>
  <si>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</si>
  <si>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</si>
  <si>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</si>
  <si>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</si>
  <si>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</si>
  <si>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</si>
  <si>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</si>
  <si>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</si>
  <si>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</si>
  <si>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</si>
  <si>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</si>
  <si>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</si>
  <si>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</si>
  <si>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</si>
  <si>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</si>
  <si>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</si>
  <si>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</si>
  <si>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</si>
  <si>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</si>
  <si>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</si>
  <si>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</si>
  <si>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</si>
  <si>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</si>
  <si>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</si>
  <si>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</si>
  <si>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</si>
  <si>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</si>
  <si>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</si>
  <si>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</si>
  <si>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</si>
  <si>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</si>
  <si>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</si>
  <si>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</si>
  <si>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</si>
  <si>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</si>
  <si>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</si>
  <si>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</si>
  <si>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</si>
  <si>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</si>
  <si>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</si>
  <si>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</si>
  <si>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</si>
  <si>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</si>
  <si>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</si>
  <si>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</si>
  <si>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</si>
  <si>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</si>
  <si>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</si>
  <si>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</si>
  <si>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</si>
  <si>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</si>
  <si>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</si>
  <si>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</si>
  <si>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</si>
  <si>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</si>
  <si>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</si>
  <si>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</si>
  <si>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</si>
  <si>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</si>
  <si>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</si>
  <si>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</si>
  <si>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</si>
  <si>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</si>
  <si>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</si>
  <si>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</si>
  <si>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</si>
  <si>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</si>
  <si>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</si>
  <si>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</si>
  <si>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</si>
  <si>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</si>
  <si>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</si>
  <si>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</si>
  <si>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</si>
  <si>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</si>
  <si>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</si>
  <si>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</si>
  <si>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</si>
  <si>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</si>
  <si>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</si>
  <si>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</si>
  <si>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</si>
  <si>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</si>
  <si>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</si>
  <si>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</si>
  <si>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</si>
  <si>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</si>
  <si>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</si>
  <si>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</si>
  <si>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</si>
  <si>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</si>
  <si>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</si>
  <si>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</si>
  <si>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</si>
  <si>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</si>
  <si>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</si>
  <si>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</si>
  <si>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</si>
  <si>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</si>
  <si>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</si>
  <si>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</si>
  <si>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</si>
  <si>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</si>
  <si>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</si>
  <si>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</si>
  <si>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</si>
  <si>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</si>
  <si>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</si>
  <si>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</si>
  <si>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</si>
  <si>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</si>
  <si>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</si>
  <si>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</si>
  <si>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</si>
  <si>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</si>
  <si>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</si>
  <si>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</si>
  <si>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</si>
  <si>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</si>
  <si>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</si>
  <si>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</si>
  <si>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</si>
  <si>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</si>
  <si>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</si>
  <si>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</si>
  <si>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</si>
  <si>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</si>
  <si>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</si>
  <si>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</si>
  <si>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</si>
  <si>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</si>
  <si>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</si>
  <si>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</si>
  <si>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</si>
  <si>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</si>
  <si>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</si>
  <si>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</si>
  <si>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</si>
  <si>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</si>
  <si>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</si>
  <si>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</si>
  <si>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</si>
  <si>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</si>
  <si>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</si>
  <si>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</si>
  <si>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</si>
  <si>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</si>
  <si>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</si>
  <si>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</si>
  <si>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</si>
  <si>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</si>
  <si>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</si>
  <si>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</si>
  <si>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</si>
  <si>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</si>
  <si>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</si>
  <si>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</si>
  <si>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</si>
  <si>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</si>
  <si>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</si>
  <si>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</si>
  <si>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</si>
  <si>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</si>
  <si>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</si>
  <si>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</si>
  <si>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</si>
  <si>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</si>
  <si>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</si>
  <si>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</si>
  <si>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</si>
  <si>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</si>
  <si>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</si>
  <si>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</si>
  <si>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</si>
  <si>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</si>
  <si>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</si>
  <si>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</si>
  <si>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</si>
  <si>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</si>
  <si>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</si>
  <si>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</si>
  <si>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</si>
  <si>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</si>
  <si>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</si>
  <si>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</si>
  <si>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</si>
  <si>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</si>
  <si>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</si>
  <si>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</si>
  <si>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</si>
  <si>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</si>
  <si>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</si>
  <si>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</si>
  <si>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</si>
  <si>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</si>
  <si>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</si>
  <si>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</si>
  <si>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</si>
  <si>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</si>
  <si>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</si>
  <si>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</si>
  <si>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</si>
  <si>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</si>
  <si>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</si>
  <si>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</si>
  <si>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</si>
  <si>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</si>
  <si>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</si>
  <si>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</si>
  <si>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</si>
  <si>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</si>
  <si>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</si>
  <si>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</si>
  <si>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</si>
  <si>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</si>
  <si>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</si>
  <si>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</si>
  <si>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</si>
  <si>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</si>
  <si>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</si>
  <si>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</si>
  <si>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</si>
  <si>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</si>
  <si>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</si>
  <si>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</si>
  <si>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</si>
  <si>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</si>
  <si>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</si>
  <si>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</si>
  <si>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</si>
  <si>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</si>
  <si>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</si>
  <si>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</si>
  <si>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</si>
  <si>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</si>
  <si>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</si>
  <si>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</si>
  <si>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</si>
  <si>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</si>
  <si>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</si>
  <si>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</si>
  <si>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</si>
  <si>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</si>
  <si>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</si>
  <si>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</si>
  <si>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</si>
  <si>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</si>
  <si>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</si>
  <si>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</si>
  <si>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</si>
  <si>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</si>
  <si>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</si>
  <si>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</si>
  <si>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</si>
  <si>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</si>
  <si>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</si>
  <si>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</si>
  <si>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</si>
  <si>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</si>
  <si>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</si>
  <si>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</si>
  <si>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</si>
  <si>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</si>
  <si>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</si>
  <si>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</si>
  <si>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</si>
  <si>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</si>
  <si>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</si>
  <si>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</si>
  <si>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</si>
  <si>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</si>
  <si>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</si>
  <si>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</si>
  <si>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</si>
  <si>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</si>
  <si>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</si>
  <si>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</si>
  <si>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</si>
  <si>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</si>
  <si>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</si>
  <si>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</si>
  <si>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</si>
  <si>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</si>
  <si>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</si>
  <si>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</si>
  <si>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</si>
  <si>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</si>
  <si>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</si>
  <si>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</si>
  <si>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</si>
  <si>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</si>
  <si>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</si>
  <si>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</si>
  <si>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</si>
  <si>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</si>
  <si>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</si>
  <si>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</si>
  <si>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</si>
  <si>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</si>
  <si>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</si>
  <si>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</si>
  <si>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</si>
  <si>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</si>
  <si>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</si>
  <si>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</si>
  <si>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</si>
  <si>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</si>
  <si>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</si>
  <si>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</si>
  <si>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</si>
  <si>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</si>
  <si>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</si>
  <si>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</si>
  <si>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</si>
  <si>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</si>
  <si>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</si>
  <si>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</si>
  <si>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</si>
  <si>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</si>
  <si>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</si>
  <si>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</si>
  <si>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</si>
  <si>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</si>
  <si>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</si>
  <si>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</si>
  <si>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</si>
  <si>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</si>
  <si>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</si>
  <si>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</si>
  <si>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</si>
  <si>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</si>
  <si>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</si>
  <si>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</si>
  <si>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</si>
  <si>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</si>
  <si>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</si>
  <si>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</si>
  <si>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</si>
  <si>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</si>
  <si>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</si>
  <si>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</si>
  <si>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</si>
  <si>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</si>
  <si>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</si>
  <si>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</si>
  <si>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</si>
  <si>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</si>
  <si>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</si>
  <si>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</si>
  <si>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</si>
  <si>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</si>
  <si>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</si>
  <si>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</si>
  <si>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</si>
  <si>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</si>
  <si>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</si>
  <si>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</si>
  <si>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</si>
  <si>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</si>
  <si>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</si>
  <si>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</si>
  <si>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</si>
  <si>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</si>
  <si>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</si>
  <si>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</si>
  <si>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</si>
  <si>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</si>
  <si>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</si>
  <si>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</si>
  <si>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</si>
  <si>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</si>
  <si>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</si>
  <si>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</si>
  <si>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</si>
  <si>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</si>
  <si>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</si>
  <si>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</si>
  <si>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</si>
  <si>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</si>
  <si>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</si>
  <si>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</si>
  <si>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</si>
  <si>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</si>
  <si>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</si>
  <si>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</si>
  <si>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</si>
  <si>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</si>
  <si>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</si>
  <si>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</si>
  <si>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</si>
  <si>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</si>
  <si>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</si>
  <si>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</si>
  <si>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</si>
  <si>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</si>
  <si>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</si>
  <si>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</si>
  <si>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</si>
  <si>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</si>
  <si>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</si>
  <si>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</si>
  <si>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</si>
  <si>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</si>
  <si>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</si>
  <si>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</si>
  <si>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</si>
  <si>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</si>
  <si>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</si>
  <si>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</si>
  <si>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</si>
  <si>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</si>
  <si>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</si>
  <si>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</si>
  <si>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</si>
  <si>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</si>
  <si>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</si>
  <si>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</si>
  <si>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</si>
  <si>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</si>
  <si>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</si>
  <si>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</si>
  <si>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</si>
  <si>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</si>
  <si>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</si>
  <si>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</si>
  <si>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</si>
  <si>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</si>
  <si>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</si>
  <si>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</si>
  <si>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</si>
  <si>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</si>
  <si>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</si>
  <si>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</si>
  <si>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</si>
  <si>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</si>
  <si>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</si>
  <si>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</si>
  <si>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</si>
  <si>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</si>
  <si>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</si>
  <si>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</si>
  <si>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</si>
  <si>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</si>
  <si>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</si>
  <si>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</si>
  <si>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</si>
  <si>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</si>
  <si>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</si>
  <si>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</si>
  <si>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</si>
  <si>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</si>
  <si>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</si>
  <si>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</si>
  <si>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</si>
  <si>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</si>
  <si>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</si>
  <si>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</si>
  <si>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</si>
  <si>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</si>
  <si>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</si>
  <si>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</si>
  <si>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</si>
  <si>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</si>
  <si>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</si>
  <si>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</si>
  <si>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</si>
  <si>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</si>
  <si>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</si>
  <si>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</si>
  <si>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</si>
  <si>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</si>
  <si>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</si>
  <si>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</si>
  <si>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</si>
  <si>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</si>
  <si>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</si>
  <si>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</si>
  <si>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</si>
  <si>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</si>
  <si>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</si>
  <si>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</si>
  <si>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</si>
  <si>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</si>
  <si>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</si>
  <si>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</si>
  <si>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</si>
  <si>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</si>
  <si>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</si>
  <si>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</si>
  <si>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</si>
  <si>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</si>
  <si>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</si>
  <si>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</si>
  <si>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</si>
  <si>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</si>
  <si>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</si>
  <si>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</si>
  <si>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</si>
  <si>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</si>
  <si>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</si>
  <si>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</si>
  <si>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</si>
  <si>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</si>
  <si>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</si>
  <si>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</si>
  <si>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</si>
  <si>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</si>
  <si>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</si>
  <si>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</si>
  <si>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</si>
  <si>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</si>
  <si>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</si>
  <si>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</si>
  <si>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</si>
  <si>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</si>
  <si>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</si>
  <si>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</si>
  <si>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</si>
  <si>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</si>
  <si>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</si>
  <si>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</si>
  <si>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</si>
  <si>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</si>
  <si>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</si>
  <si>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</si>
  <si>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</si>
  <si>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</si>
  <si>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</si>
  <si>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</si>
  <si>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</si>
  <si>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</si>
  <si>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</si>
  <si>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</si>
  <si>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</si>
  <si>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</si>
  <si>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</si>
  <si>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</si>
  <si>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</si>
  <si>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</si>
  <si>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</si>
  <si>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</si>
  <si>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</si>
  <si>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</si>
  <si>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</si>
  <si>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</si>
  <si>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</si>
  <si>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</si>
  <si>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</si>
  <si>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</si>
  <si>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</si>
  <si>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</si>
  <si>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</si>
  <si>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</si>
  <si>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</si>
  <si>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</si>
  <si>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</si>
  <si>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</si>
  <si>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</si>
  <si>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</si>
  <si>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</si>
  <si>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</si>
  <si>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</si>
  <si>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</si>
  <si>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</si>
  <si>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</si>
  <si>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</si>
  <si>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</si>
  <si>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</si>
  <si>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</si>
  <si>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</si>
  <si>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</si>
  <si>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</si>
  <si>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</si>
  <si>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</si>
  <si>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</si>
  <si>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</si>
  <si>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</si>
  <si>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</si>
  <si>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</si>
  <si>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</si>
  <si>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</si>
  <si>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</si>
  <si>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</si>
  <si>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</si>
  <si>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</si>
  <si>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</si>
  <si>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</si>
  <si>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</si>
  <si>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</si>
  <si>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</si>
  <si>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</si>
  <si>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</si>
  <si>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</si>
  <si>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</si>
  <si>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</si>
  <si>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</si>
  <si>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</si>
  <si>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</si>
  <si>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</si>
  <si>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</si>
  <si>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</si>
  <si>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</si>
  <si>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</si>
  <si>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</si>
  <si>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</si>
  <si>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</si>
  <si>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</si>
  <si>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</si>
  <si>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</si>
  <si>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</si>
  <si>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</si>
  <si>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</si>
  <si>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</si>
  <si>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</si>
  <si>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</si>
  <si>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</si>
  <si>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</si>
  <si>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</si>
  <si>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</si>
  <si>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</si>
  <si>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</si>
  <si>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</si>
  <si>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</si>
  <si>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</si>
  <si>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</si>
  <si>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</si>
  <si>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</si>
  <si>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</si>
  <si>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</si>
  <si>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</si>
  <si>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</si>
  <si>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</si>
  <si>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</si>
  <si>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</si>
  <si>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</si>
  <si>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</si>
  <si>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</si>
  <si>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</si>
  <si>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</si>
  <si>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</si>
  <si>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</si>
  <si>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</si>
  <si>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</si>
  <si>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</si>
  <si>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</si>
  <si>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</si>
  <si>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</si>
  <si>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</si>
  <si>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</si>
  <si>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</si>
  <si>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</si>
  <si>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</si>
  <si>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</si>
  <si>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</si>
  <si>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</si>
  <si>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</si>
  <si>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</si>
  <si>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</si>
  <si>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</si>
  <si>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</si>
  <si>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</si>
  <si>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</si>
  <si>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</si>
  <si>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</si>
  <si>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</si>
  <si>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</si>
  <si>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</si>
  <si>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</si>
  <si>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</si>
  <si>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</si>
  <si>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</si>
  <si>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</si>
  <si>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</si>
  <si>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</si>
  <si>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</si>
  <si>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</si>
  <si>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</si>
  <si>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</si>
  <si>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</si>
  <si>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</si>
  <si>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</si>
  <si>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</si>
  <si>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</si>
  <si>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</si>
  <si>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</si>
  <si>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</si>
  <si>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</si>
  <si>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</si>
  <si>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</si>
  <si>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</si>
  <si>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</si>
  <si>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</si>
  <si>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</si>
  <si>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</si>
  <si>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</si>
  <si>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</si>
  <si>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</si>
  <si>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</si>
  <si>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</si>
  <si>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</si>
  <si>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</si>
  <si>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</si>
  <si>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</si>
  <si>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</si>
  <si>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</si>
  <si>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</si>
  <si>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</si>
  <si>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</si>
  <si>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</si>
  <si>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</si>
  <si>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</si>
  <si>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</si>
  <si>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</si>
  <si>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</si>
  <si>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</si>
  <si>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</si>
  <si>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</si>
  <si>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</si>
  <si>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</si>
  <si>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</si>
  <si>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</si>
  <si>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</si>
  <si>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</si>
  <si>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</si>
  <si>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</si>
  <si>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</si>
  <si>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</si>
  <si>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</si>
  <si>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</si>
  <si>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</si>
  <si>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</si>
  <si>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</si>
  <si>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</si>
  <si>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</si>
  <si>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</si>
  <si>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</si>
  <si>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</si>
  <si>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</si>
  <si>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</si>
  <si>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</si>
  <si>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</si>
  <si>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</si>
  <si>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</si>
  <si>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</si>
  <si>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</si>
  <si>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</si>
  <si>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</si>
  <si>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</si>
  <si>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</si>
  <si>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</si>
  <si>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</si>
  <si>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</si>
  <si>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</si>
  <si>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</si>
  <si>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</si>
  <si>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</si>
  <si>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</si>
  <si>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</si>
  <si>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</si>
  <si>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</si>
  <si>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</si>
  <si>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</si>
  <si>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</si>
  <si>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</si>
  <si>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</si>
  <si>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</si>
  <si>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</si>
  <si>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</si>
  <si>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</si>
  <si>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</si>
  <si>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</si>
  <si>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</si>
  <si>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</si>
  <si>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</si>
  <si>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</si>
  <si>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</si>
  <si>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</si>
  <si>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</si>
  <si>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</si>
  <si>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</si>
  <si>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</si>
  <si>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</si>
  <si>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</si>
  <si>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</si>
  <si>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</si>
  <si>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</si>
  <si>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</si>
  <si>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</si>
  <si>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</si>
  <si>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</si>
  <si>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</si>
  <si>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</si>
  <si>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</si>
  <si>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</si>
  <si>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</si>
  <si>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</si>
  <si>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</si>
  <si>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</si>
  <si>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</si>
  <si>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</si>
  <si>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</si>
  <si>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</si>
  <si>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</si>
  <si>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</si>
  <si>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</si>
  <si>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</si>
  <si>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</si>
  <si>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</si>
  <si>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</si>
  <si>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</si>
  <si>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</si>
  <si>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</si>
  <si>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</si>
  <si>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</si>
  <si>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</si>
  <si>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</si>
  <si>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</si>
  <si>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</si>
  <si>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</si>
  <si>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</si>
  <si>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</si>
  <si>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</si>
  <si>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</si>
  <si>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</si>
  <si>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</si>
  <si>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</si>
  <si>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</si>
  <si>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</si>
  <si>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</si>
  <si>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</si>
  <si>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</si>
  <si>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</si>
  <si>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</si>
  <si>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</si>
  <si>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</si>
  <si>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</si>
  <si>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</si>
  <si>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</si>
  <si>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</si>
  <si>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</si>
  <si>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</si>
  <si>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</si>
  <si>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</si>
  <si>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</si>
  <si>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</si>
  <si>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</si>
  <si>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</si>
  <si>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</si>
  <si>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</si>
  <si>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</si>
  <si>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</si>
  <si>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</si>
  <si>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</si>
  <si>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</si>
  <si>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</si>
  <si>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</si>
  <si>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</si>
  <si>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</si>
  <si>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</si>
  <si>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</si>
  <si>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</si>
  <si>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</si>
  <si>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</si>
  <si>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</si>
  <si>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</si>
  <si>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</si>
  <si>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</si>
  <si>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</si>
  <si>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</si>
  <si>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</si>
  <si>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</si>
  <si>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</si>
  <si>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</si>
  <si>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</si>
  <si>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</si>
  <si>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</si>
  <si>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</si>
  <si>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</si>
  <si>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</si>
  <si>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</si>
  <si>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</si>
  <si>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</si>
  <si>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</si>
  <si>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</si>
  <si>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</si>
  <si>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</si>
  <si>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</si>
  <si>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</si>
  <si>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</si>
  <si>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</si>
  <si>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</si>
  <si>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</si>
  <si>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</si>
  <si>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</si>
  <si>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</si>
  <si>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</si>
  <si>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</si>
  <si>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</si>
  <si>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</si>
  <si>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</si>
  <si>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</si>
  <si>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</si>
  <si>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</si>
  <si>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</si>
  <si>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</si>
  <si>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</si>
  <si>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</si>
  <si>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</si>
  <si>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</si>
  <si>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</si>
  <si>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</si>
  <si>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</si>
  <si>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</si>
  <si>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</si>
  <si>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</si>
  <si>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</si>
  <si>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</si>
  <si>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</si>
  <si>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</si>
  <si>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</si>
  <si>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</si>
  <si>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</si>
  <si>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</si>
  <si>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</si>
  <si>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</si>
  <si>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</si>
  <si>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</si>
  <si>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</si>
  <si>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</si>
  <si>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</si>
  <si>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</si>
  <si>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</si>
  <si>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</si>
  <si>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</si>
  <si>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</si>
  <si>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</si>
  <si>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</si>
  <si>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</si>
  <si>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</si>
  <si>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</si>
  <si>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</si>
  <si>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</si>
  <si>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</si>
  <si>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</si>
  <si>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</si>
  <si>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</si>
  <si>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</si>
  <si>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</si>
  <si>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</si>
  <si>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</si>
  <si>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</si>
  <si>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</si>
  <si>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</si>
  <si>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</si>
  <si>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</si>
  <si>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</si>
  <si>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</si>
  <si>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</si>
  <si>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</si>
  <si>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</si>
  <si>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</si>
  <si>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</si>
  <si>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</si>
  <si>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</si>
  <si>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</si>
  <si>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</si>
  <si>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</si>
  <si>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</si>
  <si>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</si>
  <si>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</si>
  <si>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</si>
  <si>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</si>
  <si>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</si>
  <si>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</si>
  <si>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</si>
  <si>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</si>
  <si>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</si>
  <si>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</si>
  <si>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</si>
  <si>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</si>
  <si>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</si>
  <si>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</si>
  <si>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</si>
  <si>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</si>
  <si>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</si>
  <si>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</si>
  <si>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</si>
  <si>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</si>
  <si>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</si>
  <si>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</si>
  <si>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</si>
  <si>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</si>
  <si>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</si>
  <si>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</si>
  <si>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</si>
  <si>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</si>
  <si>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</si>
  <si>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</si>
  <si>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</si>
  <si>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</si>
  <si>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</si>
  <si>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</si>
  <si>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</si>
  <si>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</si>
  <si>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</si>
  <si>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</si>
  <si>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</si>
  <si>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</si>
  <si>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</si>
  <si>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</si>
  <si>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</si>
  <si>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</si>
  <si>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</si>
  <si>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</si>
  <si>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</si>
  <si>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</si>
  <si>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</si>
  <si>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</si>
  <si>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</si>
  <si>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</si>
  <si>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</si>
  <si>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</si>
  <si>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</si>
  <si>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</si>
  <si>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</si>
  <si>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</si>
  <si>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</si>
  <si>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</si>
  <si>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</si>
  <si>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</si>
  <si>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</si>
  <si>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</si>
  <si>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</si>
  <si>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</si>
  <si>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</si>
  <si>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</si>
  <si>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</si>
  <si>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</si>
  <si>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</si>
  <si>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</si>
  <si>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</si>
  <si>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</si>
  <si>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</si>
  <si>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</si>
  <si>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</si>
  <si>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</si>
  <si>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</si>
  <si>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</si>
  <si>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</si>
  <si>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</si>
  <si>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</si>
  <si>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</si>
  <si>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</si>
  <si>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</si>
  <si>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</si>
  <si>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</si>
  <si>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</si>
  <si>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</si>
  <si>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</si>
  <si>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</si>
  <si>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</si>
  <si>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</si>
  <si>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</si>
  <si>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</si>
  <si>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</si>
  <si>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</si>
  <si>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</si>
  <si>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</si>
  <si>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</si>
  <si>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</si>
  <si>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</si>
  <si>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</si>
  <si>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</si>
  <si>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</si>
  <si>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</si>
  <si>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</si>
  <si>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</si>
  <si>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</si>
  <si>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</si>
  <si>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</si>
  <si>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</si>
  <si>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</si>
  <si>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</si>
  <si>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</si>
  <si>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</si>
  <si>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</si>
  <si>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</si>
  <si>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</si>
  <si>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</si>
  <si>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</si>
  <si>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</si>
  <si>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</si>
  <si>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</si>
  <si>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</si>
  <si>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</si>
  <si>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</si>
  <si>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</si>
  <si>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</si>
  <si>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</si>
  <si>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</si>
  <si>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</si>
  <si>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</si>
  <si>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</si>
  <si>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</si>
  <si>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</si>
  <si>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</si>
  <si>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</si>
  <si>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</si>
  <si>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</si>
  <si>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</si>
  <si>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</si>
  <si>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</si>
  <si>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</si>
  <si>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</si>
  <si>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</si>
  <si>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</si>
  <si>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</si>
  <si>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</si>
  <si>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</si>
  <si>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</si>
  <si>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</si>
  <si>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</si>
  <si>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</si>
  <si>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</si>
  <si>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</si>
  <si>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</si>
  <si>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</si>
  <si>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</si>
  <si>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</si>
  <si>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</si>
  <si>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</si>
  <si>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</si>
  <si>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</si>
  <si>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</si>
  <si>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</si>
  <si>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</si>
  <si>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</si>
  <si>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</si>
  <si>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</si>
  <si>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</si>
  <si>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</si>
  <si>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</si>
  <si>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</si>
  <si>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</si>
  <si>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</si>
  <si>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</si>
  <si>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</si>
  <si>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</si>
  <si>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</si>
  <si>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</si>
  <si>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</si>
  <si>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</si>
  <si>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</si>
  <si>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</si>
  <si>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</si>
  <si>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</si>
  <si>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</si>
  <si>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</si>
  <si>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</si>
  <si>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</si>
  <si>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</si>
  <si>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</si>
  <si>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</si>
  <si>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</si>
  <si>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</si>
  <si>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</si>
  <si>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</si>
  <si>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</si>
  <si>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</si>
  <si>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</si>
  <si>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</si>
  <si>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</si>
  <si>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</si>
  <si>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</si>
  <si>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</si>
  <si>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</si>
  <si>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</si>
  <si>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</si>
  <si>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</si>
  <si>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</si>
  <si>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</si>
  <si>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</si>
  <si>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</si>
  <si>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</si>
  <si>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</si>
  <si>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</si>
  <si>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</si>
  <si>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</si>
  <si>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</si>
  <si>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</si>
  <si>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</si>
  <si>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</si>
  <si>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</si>
  <si>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</si>
  <si>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</si>
  <si>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</si>
  <si>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</si>
  <si>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</si>
  <si>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</si>
  <si>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</si>
  <si>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</si>
  <si>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</si>
  <si>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</si>
  <si>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</si>
  <si>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</si>
  <si>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</si>
  <si>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</si>
  <si>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</si>
  <si>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</si>
  <si>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</si>
  <si>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</si>
  <si>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</si>
  <si>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</si>
  <si>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</si>
  <si>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</si>
  <si>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</si>
  <si>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</si>
  <si>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</si>
  <si>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</si>
  <si>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</si>
  <si>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</si>
  <si>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</si>
  <si>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</si>
  <si>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</si>
  <si>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</si>
  <si>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</si>
  <si>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</si>
  <si>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</si>
  <si>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</si>
  <si>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</si>
  <si>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</si>
  <si>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</si>
  <si>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</si>
  <si>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</si>
  <si>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</si>
  <si>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</si>
  <si>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</si>
  <si>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</si>
  <si>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</si>
  <si>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</si>
  <si>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</si>
  <si>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</si>
  <si>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</si>
  <si>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</si>
  <si>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</si>
  <si>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</si>
  <si>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</si>
  <si>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</si>
  <si>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</si>
  <si>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</si>
  <si>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</si>
  <si>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</si>
  <si>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</si>
  <si>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</si>
  <si>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</si>
  <si>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</si>
  <si>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</si>
  <si>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</si>
  <si>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</si>
  <si>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</si>
  <si>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</si>
  <si>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</si>
  <si>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</si>
  <si>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</si>
  <si>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</si>
  <si>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</si>
  <si>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</si>
  <si>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</si>
  <si>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</si>
  <si>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</si>
  <si>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</si>
  <si>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</si>
  <si>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</si>
  <si>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</si>
  <si>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</si>
  <si>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</si>
  <si>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</si>
  <si>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</si>
  <si>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</si>
  <si>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</si>
  <si>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</si>
  <si>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</si>
  <si>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</si>
  <si>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</si>
  <si>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</si>
  <si>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</si>
  <si>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</si>
  <si>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</si>
  <si>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</si>
  <si>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</si>
  <si>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</si>
  <si>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</si>
  <si>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</si>
  <si>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</si>
  <si>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</si>
  <si>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</si>
  <si>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</si>
  <si>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</si>
  <si>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</si>
  <si>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</si>
  <si>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</si>
  <si>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</si>
  <si>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</si>
  <si>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</si>
  <si>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</si>
  <si>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</si>
  <si>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</si>
  <si>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</si>
  <si>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</si>
  <si>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</si>
  <si>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</si>
  <si>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</si>
  <si>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</si>
  <si>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</si>
  <si>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</si>
  <si>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</si>
  <si>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</si>
  <si>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</si>
  <si>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</si>
  <si>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</si>
  <si>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</si>
  <si>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</si>
  <si>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</si>
  <si>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</si>
  <si>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</si>
  <si>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</si>
  <si>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</si>
  <si>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</si>
  <si>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</si>
  <si>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</si>
  <si>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</si>
  <si>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</si>
  <si>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</si>
  <si>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</si>
  <si>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</si>
  <si>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</si>
  <si>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</si>
  <si>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</si>
  <si>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</si>
  <si>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</si>
  <si>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</si>
  <si>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</si>
  <si>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</si>
  <si>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</si>
  <si>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</si>
  <si>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</si>
  <si>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</si>
  <si>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</si>
  <si>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</si>
  <si>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</si>
  <si>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</si>
  <si>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</si>
  <si>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</si>
  <si>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</si>
  <si>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</si>
  <si>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</si>
  <si>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</si>
  <si>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</si>
  <si>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</si>
  <si>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</si>
  <si>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</si>
  <si>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</si>
  <si>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</si>
  <si>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</si>
  <si>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</si>
  <si>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</si>
  <si>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</si>
  <si>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</si>
  <si>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</si>
  <si>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</si>
  <si>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</si>
  <si>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</si>
  <si>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</si>
  <si>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</si>
  <si>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</si>
  <si>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</si>
  <si>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</si>
  <si>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</si>
  <si>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</si>
  <si>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</si>
  <si>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</si>
  <si>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</si>
  <si>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</si>
  <si>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</si>
  <si>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</si>
  <si>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</si>
  <si>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</si>
  <si>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</si>
  <si>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</si>
  <si>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</si>
  <si>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</si>
  <si>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</si>
  <si>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</si>
  <si>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</si>
  <si>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</si>
  <si>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</si>
  <si>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</si>
  <si>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</si>
  <si>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</si>
  <si>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</si>
  <si>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</si>
  <si>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</si>
  <si>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</si>
  <si>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</si>
  <si>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</si>
  <si>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</si>
  <si>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</si>
  <si>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</si>
  <si>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</si>
  <si>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</si>
  <si>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</si>
  <si>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</si>
  <si>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</si>
  <si>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</si>
  <si>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</si>
  <si>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</si>
  <si>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</si>
  <si>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</si>
  <si>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</si>
  <si>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</si>
  <si>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</si>
  <si>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</si>
  <si>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</si>
  <si>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</si>
  <si>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</si>
  <si>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</si>
  <si>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</si>
  <si>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</si>
  <si>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</si>
  <si>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</si>
  <si>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</si>
  <si>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</si>
  <si>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</si>
  <si>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</si>
  <si>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</si>
  <si>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</si>
  <si>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</si>
  <si>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</si>
  <si>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</si>
  <si>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</si>
  <si>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</si>
  <si>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</si>
  <si>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</si>
  <si>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</si>
  <si>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</si>
  <si>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</si>
  <si>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</si>
  <si>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</si>
  <si>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</si>
  <si>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</si>
  <si>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</si>
  <si>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</si>
  <si>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</si>
  <si>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</si>
  <si>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</si>
  <si>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</si>
  <si>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</si>
  <si>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</si>
  <si>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</si>
  <si>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</si>
  <si>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</si>
  <si>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</si>
  <si>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</si>
  <si>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</si>
  <si>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</si>
  <si>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</si>
  <si>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</si>
  <si>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</si>
  <si>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</si>
  <si>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</si>
  <si>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</si>
  <si>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</si>
  <si>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</si>
  <si>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</si>
  <si>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</si>
  <si>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</si>
  <si>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</si>
  <si>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</si>
  <si>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</si>
  <si>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</si>
  <si>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</si>
  <si>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</si>
  <si>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</si>
  <si>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</si>
  <si>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</si>
  <si>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</si>
  <si>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</si>
  <si>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</si>
  <si>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</si>
  <si>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</si>
  <si>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</si>
  <si>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</si>
  <si>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</si>
  <si>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</si>
  <si>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</si>
  <si>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</si>
  <si>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</si>
  <si>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</si>
  <si>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</si>
  <si>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</si>
  <si>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</si>
  <si>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</si>
  <si>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</si>
  <si>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</si>
  <si>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</si>
  <si>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</si>
  <si>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</si>
  <si>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</si>
  <si>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</si>
  <si>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</si>
  <si>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</si>
  <si>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</si>
  <si>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</si>
  <si>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</si>
  <si>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</si>
  <si>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</si>
  <si>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</si>
  <si>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</si>
  <si>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</si>
  <si>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</si>
  <si>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</si>
  <si>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</si>
  <si>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</si>
  <si>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</si>
  <si>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</si>
  <si>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</si>
  <si>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</si>
  <si>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</si>
  <si>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</si>
  <si>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</si>
  <si>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</si>
  <si>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</si>
  <si>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</si>
  <si>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</si>
  <si>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</si>
  <si>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</si>
  <si>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</si>
  <si>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</si>
  <si>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</si>
  <si>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</si>
  <si>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</si>
  <si>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</si>
  <si>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</si>
  <si>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</si>
  <si>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</si>
  <si>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</si>
  <si>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</si>
  <si>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</si>
  <si>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</si>
  <si>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</si>
  <si>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</si>
  <si>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</si>
  <si>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</si>
  <si>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</si>
  <si>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</si>
  <si>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</si>
  <si>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</si>
  <si>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</si>
  <si>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</si>
  <si>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</si>
  <si>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</si>
  <si>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</si>
  <si>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</si>
  <si>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</si>
  <si>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</si>
  <si>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</si>
  <si>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</si>
  <si>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</si>
  <si>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</si>
  <si>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</si>
  <si>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</si>
  <si>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</si>
  <si>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</si>
  <si>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</si>
  <si>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</si>
  <si>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</si>
  <si>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</si>
  <si>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</si>
  <si>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</si>
  <si>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</si>
  <si>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</si>
  <si>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</si>
  <si>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</si>
  <si>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</si>
  <si>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</si>
  <si>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</si>
  <si>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</si>
  <si>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</si>
  <si>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</si>
  <si>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</si>
  <si>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</si>
  <si>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</si>
  <si>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</si>
  <si>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</si>
  <si>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</si>
  <si>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</si>
  <si>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</si>
  <si>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</si>
  <si>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</si>
  <si>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</si>
  <si>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</si>
  <si>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</si>
  <si>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</si>
  <si>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</si>
  <si>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</si>
  <si>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</si>
  <si>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</si>
  <si>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</si>
  <si>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</si>
  <si>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</si>
  <si>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</si>
  <si>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</si>
  <si>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</si>
  <si>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</si>
  <si>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</si>
  <si>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</si>
  <si>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</si>
  <si>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</si>
  <si>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</si>
  <si>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</si>
  <si>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</si>
  <si>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</si>
  <si>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</si>
  <si>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</si>
  <si>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</si>
  <si>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</si>
  <si>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</si>
  <si>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</si>
  <si>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</si>
  <si>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</si>
  <si>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</si>
  <si>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</si>
  <si>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</si>
  <si>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</si>
  <si>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</si>
  <si>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</si>
  <si>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</si>
  <si>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</si>
  <si>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</si>
  <si>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</si>
  <si>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</si>
  <si>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</si>
  <si>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</si>
  <si>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</si>
  <si>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</si>
  <si>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</si>
  <si>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</si>
  <si>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</si>
  <si>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</si>
  <si>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</si>
  <si>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</si>
  <si>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</si>
  <si>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</si>
  <si>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</si>
  <si>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</si>
  <si>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</si>
  <si>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</si>
  <si>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</si>
  <si>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</si>
  <si>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</si>
  <si>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</si>
  <si>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</si>
  <si>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</si>
  <si>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</si>
  <si>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</si>
  <si>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</si>
  <si>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</si>
  <si>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</si>
  <si>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</si>
  <si>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</si>
  <si>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</si>
  <si>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</si>
  <si>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</si>
  <si>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</si>
  <si>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</si>
  <si>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</si>
  <si>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</si>
  <si>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</si>
  <si>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</si>
  <si>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</si>
  <si>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</si>
  <si>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</si>
  <si>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</si>
  <si>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</si>
  <si>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</si>
  <si>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</si>
  <si>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</si>
  <si>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</si>
  <si>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</si>
  <si>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</si>
  <si>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</si>
  <si>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</si>
  <si>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</si>
  <si>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</si>
  <si>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</si>
  <si>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</si>
  <si>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</si>
  <si>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</si>
  <si>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</si>
  <si>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</si>
  <si>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</si>
  <si>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</si>
  <si>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</si>
  <si>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</si>
  <si>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</si>
  <si>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</si>
  <si>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</si>
  <si>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</si>
  <si>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</si>
  <si>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</si>
  <si>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</si>
  <si>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</si>
  <si>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</si>
  <si>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</si>
  <si>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</si>
  <si>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</si>
  <si>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</si>
  <si>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</si>
  <si>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</si>
  <si>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</si>
  <si>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</si>
  <si>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</si>
  <si>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</si>
  <si>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</si>
  <si>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</si>
  <si>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</si>
  <si>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</si>
  <si>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</si>
  <si>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</si>
  <si>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</si>
  <si>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</si>
  <si>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</si>
  <si>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</si>
  <si>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</si>
  <si>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</si>
  <si>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</si>
  <si>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</si>
  <si>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</si>
  <si>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</si>
  <si>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</si>
  <si>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</si>
  <si>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</si>
  <si>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</si>
  <si>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</si>
  <si>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</si>
  <si>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</si>
  <si>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</si>
  <si>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</si>
  <si>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</si>
  <si>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</si>
  <si>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</si>
  <si>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</si>
  <si>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</si>
  <si>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</si>
  <si>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</si>
  <si>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</si>
  <si>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</si>
  <si>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</si>
  <si>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</si>
  <si>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</si>
  <si>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</si>
  <si>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</si>
  <si>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</si>
  <si>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</si>
  <si>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</si>
  <si>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</si>
  <si>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</si>
  <si>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</si>
  <si>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</si>
  <si>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</si>
  <si>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</si>
  <si>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</si>
  <si>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</si>
  <si>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</si>
  <si>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</si>
  <si>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</si>
  <si>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</si>
  <si>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</si>
  <si>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</si>
  <si>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</si>
  <si>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</si>
  <si>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</si>
  <si>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</si>
  <si>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</si>
  <si>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</si>
  <si>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</si>
  <si>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</si>
  <si>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</si>
  <si>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</si>
  <si>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</si>
  <si>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</si>
  <si>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</si>
  <si>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</si>
  <si>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</si>
  <si>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</si>
  <si>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</si>
  <si>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</si>
  <si>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</si>
  <si>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</si>
  <si>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</si>
  <si>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</si>
  <si>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</si>
  <si>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</si>
  <si>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</si>
  <si>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</si>
  <si>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</si>
  <si>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</si>
  <si>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</si>
  <si>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</si>
  <si>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</si>
  <si>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</si>
  <si>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</si>
  <si>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</si>
  <si>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</si>
  <si>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</si>
  <si>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</si>
  <si>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</si>
  <si>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</si>
  <si>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</si>
  <si>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</si>
  <si>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</si>
  <si>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</si>
  <si>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</si>
  <si>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</si>
  <si>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</si>
  <si>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</si>
  <si>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</si>
  <si>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</si>
  <si>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</si>
  <si>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</si>
  <si>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</si>
  <si>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</si>
  <si>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</si>
  <si>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</si>
  <si>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</si>
  <si>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</si>
  <si>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</si>
  <si>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</si>
  <si>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</si>
  <si>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</si>
  <si>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</si>
  <si>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</si>
  <si>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</si>
  <si>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</si>
  <si>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</si>
  <si>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</si>
  <si>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</si>
  <si>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</si>
  <si>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</si>
  <si>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</si>
  <si>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</si>
  <si>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</si>
  <si>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</si>
  <si>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</si>
  <si>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</si>
  <si>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</si>
  <si>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</si>
  <si>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</si>
  <si>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</si>
  <si>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</si>
  <si>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</si>
  <si>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</si>
  <si>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</si>
  <si>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</si>
  <si>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</si>
  <si>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</si>
  <si>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</si>
  <si>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</si>
  <si>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</si>
  <si>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</si>
  <si>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</si>
  <si>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</si>
  <si>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</si>
  <si>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</si>
  <si>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</si>
  <si>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</si>
  <si>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</si>
  <si>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</si>
  <si>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</si>
  <si>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</si>
  <si>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</si>
  <si>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</si>
  <si>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</si>
  <si>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</si>
  <si>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</si>
  <si>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</si>
  <si>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</si>
  <si>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</si>
  <si>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</si>
  <si>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</si>
  <si>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</si>
  <si>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</si>
  <si>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</si>
  <si>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</si>
  <si>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</si>
  <si>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</si>
  <si>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</si>
  <si>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</si>
  <si>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</si>
  <si>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</si>
  <si>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</si>
  <si>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</si>
  <si>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</si>
  <si>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</si>
  <si>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</si>
  <si>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</si>
  <si>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</si>
  <si>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</si>
  <si>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</si>
  <si>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</si>
  <si>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</si>
  <si>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</si>
  <si>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</si>
  <si>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</si>
  <si>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</si>
  <si>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</si>
  <si>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</si>
  <si>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</si>
  <si>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</si>
  <si>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</si>
  <si>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</si>
  <si>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</si>
  <si>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</si>
  <si>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</si>
  <si>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</si>
  <si>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</si>
  <si>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</si>
  <si>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</si>
  <si>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</si>
  <si>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</si>
  <si>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</si>
  <si>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</si>
  <si>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</si>
  <si>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</si>
  <si>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</si>
  <si>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</si>
  <si>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</si>
  <si>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</si>
  <si>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</si>
  <si>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</si>
  <si>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</si>
  <si>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</si>
  <si>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</si>
  <si>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</si>
  <si>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</si>
  <si>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</si>
  <si>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</si>
  <si>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</si>
  <si>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</si>
  <si>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</si>
  <si>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</si>
  <si>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</si>
  <si>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</si>
  <si>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</si>
  <si>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</si>
  <si>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</si>
  <si>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</si>
  <si>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</si>
  <si>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</si>
  <si>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</si>
  <si>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</si>
  <si>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</si>
  <si>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</si>
  <si>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</si>
  <si>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</si>
  <si>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</si>
  <si>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</si>
  <si>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</si>
  <si>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</si>
  <si>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</si>
  <si>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</si>
  <si>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</si>
  <si>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</si>
  <si>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</si>
  <si>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</si>
  <si>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</si>
  <si>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</si>
  <si>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</si>
  <si>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</si>
  <si>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</si>
  <si>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</si>
  <si>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</si>
  <si>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</si>
  <si>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</si>
  <si>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</si>
  <si>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</si>
  <si>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</si>
  <si>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</si>
  <si>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</si>
  <si>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</si>
  <si>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</si>
  <si>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</si>
  <si>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</si>
  <si>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</si>
  <si>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</si>
  <si>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</si>
  <si>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</si>
  <si>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</si>
  <si>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</si>
  <si>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</si>
  <si>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</si>
  <si>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</si>
  <si>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</si>
  <si>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</si>
  <si>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</si>
  <si>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</si>
  <si>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</si>
  <si>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</si>
  <si>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</si>
  <si>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</si>
  <si>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</si>
  <si>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</si>
  <si>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</si>
  <si>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</si>
  <si>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</si>
  <si>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</si>
  <si>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</si>
  <si>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</si>
  <si>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</si>
  <si>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</si>
  <si>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</si>
  <si>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</si>
  <si>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</si>
  <si>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</si>
  <si>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</si>
  <si>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</si>
  <si>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</si>
  <si>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</si>
  <si>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</si>
  <si>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</si>
  <si>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</si>
  <si>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</si>
  <si>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</si>
  <si>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</si>
  <si>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</si>
  <si>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</si>
  <si>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</si>
  <si>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</si>
  <si>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</si>
  <si>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</si>
  <si>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</si>
  <si>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</si>
  <si>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</si>
  <si>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</si>
  <si>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</si>
  <si>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</si>
  <si>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</si>
  <si>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</si>
  <si>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</si>
  <si>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</si>
  <si>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</si>
  <si>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</si>
  <si>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</si>
  <si>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</si>
  <si>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</si>
  <si>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</si>
  <si>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</si>
  <si>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</si>
  <si>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</si>
  <si>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</si>
  <si>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</si>
  <si>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</si>
  <si>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</si>
  <si>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</si>
  <si>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</si>
  <si>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</si>
  <si>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</si>
  <si>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</si>
  <si>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</si>
  <si>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</si>
  <si>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</si>
  <si>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</si>
  <si>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</si>
  <si>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</si>
  <si>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</si>
  <si>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</si>
  <si>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</si>
  <si>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</si>
  <si>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</si>
  <si>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</si>
  <si>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</si>
  <si>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</si>
  <si>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</si>
  <si>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</si>
  <si>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</si>
  <si>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</si>
  <si>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</si>
  <si>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</si>
  <si>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</si>
  <si>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</si>
  <si>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</si>
  <si>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</si>
  <si>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</si>
  <si>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</si>
  <si>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</si>
  <si>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</si>
  <si>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</si>
  <si>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</si>
  <si>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</si>
  <si>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</si>
  <si>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</si>
  <si>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</si>
  <si>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</si>
  <si>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</si>
  <si>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</si>
  <si>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</si>
  <si>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</si>
  <si>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</si>
  <si>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</si>
  <si>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</si>
  <si>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</si>
  <si>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</si>
  <si>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</si>
  <si>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</si>
  <si>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</si>
  <si>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</si>
  <si>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</si>
  <si>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</si>
  <si>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</si>
  <si>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</si>
  <si>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</si>
  <si>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</si>
  <si>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</si>
  <si>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</si>
  <si>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</si>
  <si>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</si>
  <si>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</si>
  <si>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</si>
  <si>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</si>
  <si>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</si>
  <si>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</si>
  <si>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</si>
  <si>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</si>
  <si>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</si>
  <si>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</si>
  <si>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</si>
  <si>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</si>
  <si>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</si>
  <si>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</si>
  <si>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</si>
  <si>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</si>
  <si>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</si>
  <si>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</si>
  <si>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</si>
  <si>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</si>
  <si>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</si>
  <si>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</si>
  <si>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</si>
  <si>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</si>
  <si>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</si>
  <si>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</si>
  <si>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</si>
  <si>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</si>
  <si>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</si>
  <si>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</si>
  <si>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</si>
  <si>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</si>
  <si>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</si>
  <si>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</si>
  <si>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</si>
  <si>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</si>
  <si>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</si>
  <si>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</si>
  <si>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</si>
  <si>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</si>
  <si>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</si>
  <si>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</si>
  <si>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</si>
  <si>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</si>
  <si>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</si>
  <si>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</si>
  <si>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</si>
  <si>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</si>
  <si>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</si>
  <si>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</si>
  <si>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</si>
  <si>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</si>
  <si>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</si>
  <si>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</si>
  <si>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</si>
  <si>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</si>
  <si>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</si>
  <si>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</si>
  <si>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</si>
  <si>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</si>
  <si>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</si>
  <si>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</si>
  <si>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</si>
  <si>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</si>
  <si>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</si>
  <si>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</si>
  <si>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</si>
  <si>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</si>
  <si>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</si>
  <si>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</si>
  <si>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</si>
  <si>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</si>
  <si>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</si>
  <si>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</si>
  <si>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</si>
  <si>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</si>
  <si>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</si>
  <si>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</si>
  <si>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</si>
  <si>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</si>
  <si>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</si>
  <si>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</si>
  <si>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</si>
  <si>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</si>
  <si>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</si>
  <si>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</si>
  <si>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</si>
  <si>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</si>
  <si>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</si>
  <si>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</si>
  <si>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</si>
  <si>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</si>
  <si>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</si>
  <si>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</si>
  <si>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</si>
  <si>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</si>
  <si>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</si>
  <si>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</si>
  <si>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</si>
  <si>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</si>
  <si>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</si>
  <si>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</si>
  <si>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</si>
  <si>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</si>
  <si>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</si>
  <si>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</si>
  <si>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</si>
  <si>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</si>
  <si>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</si>
  <si>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</si>
  <si>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</si>
  <si>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</si>
  <si>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</si>
  <si>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</si>
  <si>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</si>
  <si>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</si>
  <si>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</si>
  <si>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</si>
  <si>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</si>
  <si>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</si>
  <si>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</si>
  <si>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</si>
  <si>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</si>
  <si>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</si>
  <si>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</si>
  <si>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</si>
  <si>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</si>
  <si>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</si>
  <si>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</si>
  <si>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</si>
  <si>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</si>
  <si>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</si>
  <si>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</si>
  <si>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</si>
  <si>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</si>
  <si>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</si>
  <si>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</si>
  <si>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</si>
  <si>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</si>
  <si>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</si>
  <si>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</si>
  <si>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</si>
  <si>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</si>
  <si>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</si>
  <si>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</si>
  <si>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</si>
  <si>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</si>
  <si>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</si>
  <si>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</si>
  <si>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</si>
  <si>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</si>
  <si>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</si>
  <si>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</si>
  <si>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</si>
  <si>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</si>
  <si>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</si>
  <si>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</si>
  <si>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</si>
  <si>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</si>
  <si>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</si>
  <si>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</si>
  <si>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</si>
  <si>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</si>
  <si>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</si>
  <si>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</si>
  <si>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</si>
  <si>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</si>
  <si>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</si>
  <si>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</si>
  <si>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</si>
  <si>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</si>
  <si>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</si>
  <si>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</si>
  <si>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</si>
  <si>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</si>
  <si>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</si>
  <si>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</si>
  <si>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</si>
  <si>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</si>
  <si>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</si>
  <si>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</si>
  <si>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</si>
  <si>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</si>
  <si>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</si>
  <si>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</si>
  <si>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</si>
  <si>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</si>
  <si>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</si>
  <si>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</si>
  <si>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</si>
  <si>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</si>
  <si>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</si>
  <si>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</si>
  <si>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</si>
  <si>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</si>
  <si>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</si>
  <si>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</si>
  <si>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</si>
  <si>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</si>
  <si>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</si>
  <si>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</si>
  <si>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</si>
  <si>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</si>
  <si>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</si>
  <si>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</si>
  <si>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</si>
  <si>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</si>
  <si>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</si>
  <si>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</si>
  <si>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</si>
  <si>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</si>
  <si>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</si>
  <si>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</si>
  <si>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</si>
  <si>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</si>
  <si>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</si>
  <si>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</si>
  <si>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</si>
  <si>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</si>
  <si>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</si>
  <si>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</si>
  <si>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</si>
  <si>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</si>
  <si>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</si>
  <si>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</si>
  <si>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</si>
  <si>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</si>
  <si>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</si>
  <si>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</si>
  <si>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</si>
  <si>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</si>
  <si>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</si>
  <si>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</si>
  <si>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</si>
  <si>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</si>
  <si>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</si>
  <si>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</si>
  <si>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</si>
  <si>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</si>
  <si>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</si>
  <si>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</si>
  <si>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</si>
  <si>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</si>
  <si>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</si>
  <si>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</si>
  <si>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</si>
  <si>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</si>
  <si>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</si>
  <si>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</si>
  <si>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</si>
  <si>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</si>
  <si>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</si>
  <si>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</si>
  <si>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</si>
  <si>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</si>
  <si>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</si>
  <si>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</si>
  <si>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</si>
  <si>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</si>
  <si>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</si>
  <si>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</si>
  <si>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</si>
  <si>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</si>
  <si>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</si>
  <si>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</si>
  <si>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</si>
  <si>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</si>
  <si>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</si>
  <si>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</si>
  <si>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</si>
  <si>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</si>
  <si>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</si>
  <si>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</si>
  <si>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</si>
  <si>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</si>
  <si>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</si>
  <si>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</si>
  <si>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</si>
  <si>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</si>
  <si>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</si>
  <si>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</si>
  <si>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</si>
  <si>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</si>
  <si>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</si>
  <si>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</si>
  <si>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</si>
  <si>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</si>
  <si>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</si>
  <si>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</si>
  <si>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</si>
  <si>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</si>
  <si>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</si>
  <si>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</si>
  <si>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</si>
  <si>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</si>
  <si>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</si>
  <si>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</si>
  <si>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</si>
  <si>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</si>
  <si>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</si>
  <si>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</si>
  <si>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</si>
  <si>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</si>
  <si>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</si>
  <si>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</si>
  <si>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</si>
  <si>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</si>
  <si>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</si>
  <si>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</si>
  <si>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</si>
  <si>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</si>
  <si>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</si>
  <si>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</si>
  <si>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</si>
  <si>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</si>
  <si>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</si>
  <si>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</si>
  <si>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</si>
  <si>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</si>
  <si>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</si>
  <si>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</si>
  <si>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</si>
  <si>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</si>
  <si>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</si>
  <si>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</si>
  <si>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</si>
  <si>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</si>
  <si>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</si>
  <si>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</si>
  <si>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</si>
  <si>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</si>
  <si>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</si>
  <si>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</si>
  <si>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</si>
  <si>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</si>
  <si>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</si>
  <si>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</si>
  <si>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</si>
  <si>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</si>
  <si>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</si>
  <si>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</si>
  <si>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</si>
  <si>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</si>
  <si>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</si>
  <si>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</si>
  <si>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</si>
  <si>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</si>
  <si>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</si>
  <si>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</si>
  <si>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</si>
  <si>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</si>
  <si>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</si>
  <si>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</si>
  <si>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</si>
  <si>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</si>
  <si>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</si>
  <si>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</si>
  <si>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</si>
  <si>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</si>
  <si>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</si>
  <si>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</si>
  <si>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</si>
  <si>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</si>
  <si>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</si>
  <si>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</si>
  <si>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</si>
  <si>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</si>
  <si>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</si>
  <si>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</si>
  <si>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</si>
  <si>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</si>
  <si>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</si>
  <si>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</si>
  <si>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</si>
  <si>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</si>
  <si>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</si>
  <si>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</si>
  <si>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</si>
  <si>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</si>
  <si>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</si>
  <si>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</si>
  <si>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</si>
  <si>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</si>
  <si>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</si>
  <si>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</si>
  <si>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</si>
  <si>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</si>
  <si>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</si>
  <si>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</si>
  <si>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</si>
  <si>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</si>
  <si>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</si>
  <si>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</si>
  <si>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</si>
  <si>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</si>
  <si>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</si>
  <si>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</si>
  <si>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</si>
  <si>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</si>
  <si>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</si>
  <si>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</si>
  <si>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</si>
  <si>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</si>
  <si>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</si>
  <si>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</si>
  <si>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</si>
  <si>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</si>
  <si>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</si>
  <si>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</si>
  <si>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</si>
  <si>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</si>
  <si>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</si>
  <si>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</si>
  <si>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</si>
  <si>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</si>
  <si>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</si>
  <si>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</si>
  <si>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</si>
  <si>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</si>
  <si>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</si>
  <si>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</si>
  <si>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</si>
  <si>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</si>
  <si>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</si>
  <si>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</si>
  <si>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</si>
  <si>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</si>
  <si>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</si>
  <si>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</si>
  <si>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</si>
  <si>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</si>
  <si>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</si>
  <si>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</si>
  <si>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</si>
  <si>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</si>
  <si>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</si>
  <si>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</si>
  <si>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</si>
  <si>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</si>
  <si>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</si>
  <si>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</si>
  <si>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</si>
  <si>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</si>
  <si>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</si>
  <si>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</si>
  <si>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</si>
  <si>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</si>
  <si>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</si>
  <si>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</si>
  <si>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</si>
  <si>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</si>
  <si>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</si>
  <si>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</si>
  <si>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</si>
  <si>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</si>
  <si>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</si>
  <si>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</si>
  <si>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</si>
  <si>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</si>
  <si>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</si>
  <si>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</si>
  <si>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</si>
  <si>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</si>
  <si>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</si>
  <si>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</si>
  <si>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</si>
  <si>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</si>
  <si>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</si>
  <si>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</si>
  <si>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</si>
  <si>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</si>
  <si>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</si>
  <si>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</si>
  <si>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</si>
  <si>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</si>
  <si>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</si>
  <si>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</si>
  <si>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</si>
  <si>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</si>
  <si>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</si>
  <si>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</si>
  <si>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</si>
  <si>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</si>
  <si>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</si>
  <si>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</si>
  <si>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</si>
  <si>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</si>
  <si>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</si>
  <si>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</si>
  <si>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</si>
  <si>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</si>
  <si>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</si>
  <si>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</si>
  <si>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</si>
  <si>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</si>
  <si>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</si>
  <si>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</si>
  <si>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</si>
  <si>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</si>
  <si>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</si>
  <si>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</si>
  <si>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</si>
  <si>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</si>
  <si>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</si>
  <si>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</si>
  <si>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</si>
  <si>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</si>
  <si>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</si>
  <si>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</si>
  <si>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</si>
  <si>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</si>
  <si>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</si>
  <si>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</si>
  <si>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</si>
  <si>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</si>
  <si>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</si>
  <si>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</si>
  <si>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</si>
  <si>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</si>
  <si>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</si>
  <si>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</si>
  <si>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</si>
  <si>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</si>
  <si>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</si>
  <si>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</si>
  <si>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</si>
  <si>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</si>
  <si>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</si>
  <si>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</si>
  <si>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</si>
  <si>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</si>
  <si>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</si>
  <si>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</si>
  <si>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</si>
  <si>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</si>
  <si>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</si>
  <si>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</si>
  <si>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</si>
  <si>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</si>
  <si>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</si>
  <si>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</si>
  <si>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</si>
  <si>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</si>
  <si>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</si>
  <si>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</si>
  <si>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</si>
  <si>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</si>
  <si>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</si>
  <si>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</si>
  <si>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</si>
  <si>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</si>
  <si>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</si>
  <si>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</si>
  <si>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</si>
  <si>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</si>
  <si>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</si>
  <si>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</si>
  <si>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</si>
  <si>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</si>
  <si>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</si>
  <si>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</si>
  <si>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</si>
  <si>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</si>
  <si>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</si>
  <si>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</si>
  <si>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</si>
  <si>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</si>
  <si>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</si>
  <si>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</si>
  <si>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</si>
  <si>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</si>
  <si>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</si>
  <si>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</si>
  <si>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</si>
  <si>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</si>
  <si>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</si>
  <si>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</si>
  <si>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</si>
  <si>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</si>
  <si>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</si>
  <si>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</si>
  <si>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</si>
  <si>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</si>
  <si>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</si>
  <si>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</si>
  <si>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</si>
  <si>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</si>
  <si>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</si>
  <si>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</si>
  <si>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</si>
  <si>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</si>
  <si>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</si>
  <si>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</si>
  <si>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</si>
  <si>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</si>
  <si>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</si>
  <si>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</si>
  <si>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</si>
  <si>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</si>
  <si>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</si>
  <si>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</si>
  <si>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</si>
  <si>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</si>
  <si>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</si>
  <si>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</si>
  <si>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</si>
  <si>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</si>
  <si>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</si>
  <si>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</si>
  <si>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</si>
  <si>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</si>
  <si>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</si>
  <si>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</si>
  <si>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</si>
  <si>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</si>
  <si>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</si>
  <si>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</si>
  <si>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</si>
  <si>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</si>
  <si>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</si>
  <si>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</si>
  <si>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</si>
  <si>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</si>
  <si>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</si>
  <si>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</si>
  <si>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</si>
  <si>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</si>
  <si>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</si>
  <si>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</si>
  <si>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</si>
  <si>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</si>
  <si>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</si>
  <si>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</si>
  <si>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</si>
  <si>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</si>
  <si>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</si>
  <si>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</si>
  <si>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</si>
  <si>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</si>
  <si>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</si>
  <si>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</si>
  <si>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</si>
  <si>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</si>
  <si>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</si>
  <si>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</si>
  <si>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</si>
  <si>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</si>
  <si>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</si>
  <si>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</si>
  <si>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</si>
  <si>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</si>
  <si>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</si>
  <si>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</si>
  <si>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</si>
  <si>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</si>
  <si>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</si>
  <si>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</si>
  <si>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</si>
  <si>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</si>
  <si>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</si>
  <si>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</si>
  <si>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</si>
  <si>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</si>
  <si>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</si>
  <si>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</si>
  <si>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</si>
  <si>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</si>
  <si>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</si>
  <si>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</si>
  <si>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</si>
  <si>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</si>
  <si>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</si>
  <si>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</si>
  <si>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</si>
  <si>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</si>
  <si>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</si>
  <si>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</si>
  <si>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</si>
  <si>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</si>
  <si>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</si>
  <si>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</si>
  <si>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</si>
  <si>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</si>
  <si>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</si>
  <si>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</si>
  <si>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</si>
  <si>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</si>
  <si>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</si>
  <si>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</si>
  <si>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</si>
  <si>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</si>
  <si>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</si>
  <si>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</si>
  <si>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</si>
  <si>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</si>
  <si>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</si>
  <si>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</si>
  <si>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</si>
  <si>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</si>
  <si>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</si>
  <si>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</si>
  <si>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</si>
  <si>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</si>
  <si>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</si>
  <si>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</si>
  <si>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</si>
  <si>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</si>
  <si>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</si>
  <si>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</si>
  <si>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</si>
  <si>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</si>
  <si>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</si>
  <si>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</si>
  <si>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</si>
  <si>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</si>
  <si>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</si>
  <si>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</si>
  <si>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</si>
  <si>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</si>
  <si>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</si>
  <si>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</si>
  <si>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</si>
  <si>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</si>
  <si>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</si>
  <si>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</si>
  <si>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</si>
  <si>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</si>
  <si>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</si>
  <si>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</si>
  <si>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</si>
  <si>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</si>
  <si>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</si>
  <si>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</si>
  <si>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</si>
  <si>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</si>
  <si>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</si>
  <si>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</si>
  <si>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</si>
  <si>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</si>
  <si>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</si>
  <si>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</si>
  <si>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</si>
  <si>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</si>
  <si>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</si>
  <si>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</si>
  <si>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</si>
  <si>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</si>
  <si>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</si>
  <si>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</si>
  <si>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</si>
  <si>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</si>
  <si>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</si>
  <si>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</si>
  <si>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</si>
  <si>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</si>
  <si>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</si>
  <si>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</si>
  <si>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</si>
  <si>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</si>
  <si>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</si>
  <si>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</si>
  <si>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</si>
  <si>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</si>
  <si>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</si>
  <si>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</si>
  <si>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</si>
  <si>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</si>
  <si>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</si>
  <si>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</si>
  <si>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</si>
  <si>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</si>
  <si>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</si>
  <si>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</si>
  <si>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</si>
  <si>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</si>
  <si>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</si>
  <si>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</si>
  <si>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</si>
  <si>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</si>
  <si>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</si>
  <si>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</si>
  <si>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</si>
  <si>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</si>
  <si>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</si>
  <si>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</si>
  <si>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</si>
  <si>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</si>
  <si>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</si>
  <si>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</si>
  <si>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</si>
  <si>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</si>
  <si>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</si>
  <si>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</si>
  <si>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</si>
  <si>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</si>
  <si>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</si>
  <si>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</si>
  <si>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</si>
  <si>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</si>
  <si>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</si>
  <si>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</si>
  <si>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</si>
  <si>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</si>
  <si>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</si>
  <si>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</si>
  <si>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</si>
  <si>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</si>
  <si>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</si>
  <si>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</si>
  <si>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</si>
  <si>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</si>
  <si>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</si>
  <si>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</si>
  <si>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</si>
  <si>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</si>
  <si>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</si>
  <si>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</si>
  <si>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</si>
  <si>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</si>
  <si>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</si>
  <si>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</si>
  <si>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</si>
  <si>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</si>
  <si>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</si>
  <si>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</si>
  <si>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</si>
  <si>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</si>
  <si>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</si>
  <si>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</si>
  <si>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</si>
  <si>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</si>
  <si>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</si>
  <si>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</si>
  <si>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</si>
  <si>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</si>
  <si>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</si>
  <si>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</si>
  <si>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</si>
  <si>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</si>
  <si>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</si>
  <si>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</si>
  <si>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</si>
  <si>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</si>
  <si>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</si>
  <si>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</si>
  <si>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</si>
  <si>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</si>
  <si>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</si>
  <si>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</si>
  <si>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</si>
  <si>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</si>
  <si>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</si>
  <si>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</si>
  <si>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</si>
  <si>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</si>
  <si>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</si>
  <si>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</si>
  <si>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</si>
  <si>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</si>
  <si>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</si>
  <si>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</si>
  <si>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</si>
  <si>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</si>
  <si>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</si>
  <si>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</si>
  <si>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</si>
  <si>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</si>
  <si>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</si>
  <si>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</si>
  <si>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</si>
  <si>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</si>
  <si>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</si>
  <si>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</si>
  <si>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</si>
  <si>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</si>
  <si>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</si>
  <si>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</si>
  <si>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</si>
  <si>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</si>
  <si>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</si>
  <si>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</si>
  <si>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</si>
  <si>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</si>
  <si>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</si>
  <si>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</si>
  <si>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</si>
  <si>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</si>
  <si>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</si>
  <si>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</si>
  <si>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</si>
  <si>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</si>
  <si>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</si>
  <si>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</si>
  <si>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</si>
  <si>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</si>
  <si>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</si>
  <si>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</si>
  <si>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</si>
  <si>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</si>
  <si>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</si>
  <si>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</si>
  <si>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</si>
  <si>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</si>
  <si>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</si>
  <si>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</si>
  <si>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</si>
  <si>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</si>
  <si>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</si>
  <si>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</si>
  <si>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</si>
  <si>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</si>
  <si>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</si>
  <si>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</si>
  <si>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</si>
  <si>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</si>
  <si>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</si>
  <si>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</si>
  <si>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</si>
  <si>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</si>
  <si>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</si>
  <si>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</si>
  <si>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</si>
  <si>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</si>
  <si>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</si>
  <si>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</si>
  <si>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</si>
  <si>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</si>
  <si>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</si>
  <si>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</si>
  <si>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</si>
  <si>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</si>
  <si>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</si>
  <si>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</si>
  <si>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</si>
  <si>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</si>
  <si>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</si>
  <si>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</si>
  <si>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</si>
  <si>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</si>
  <si>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</si>
  <si>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</si>
  <si>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</si>
  <si>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</si>
  <si>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</si>
  <si>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</si>
  <si>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</si>
  <si>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</si>
  <si>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</si>
  <si>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</si>
  <si>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</si>
  <si>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</si>
  <si>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</si>
  <si>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</si>
  <si>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</si>
  <si>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</si>
  <si>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</si>
  <si>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</si>
  <si>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</si>
  <si>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</si>
  <si>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</si>
  <si>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</si>
  <si>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</si>
  <si>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</si>
  <si>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</si>
  <si>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</si>
  <si>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</si>
  <si>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</si>
  <si>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</si>
  <si>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</si>
  <si>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</si>
  <si>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</si>
  <si>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</si>
  <si>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</si>
  <si>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</si>
  <si>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</si>
  <si>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</si>
  <si>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</si>
  <si>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</si>
  <si>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</si>
  <si>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</si>
  <si>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</si>
  <si>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</si>
  <si>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</si>
  <si>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</si>
  <si>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</si>
  <si>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</si>
  <si>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</si>
  <si>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</si>
  <si>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</si>
  <si>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</si>
  <si>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</si>
  <si>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</si>
  <si>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</si>
  <si>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</si>
  <si>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</si>
  <si>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</si>
  <si>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</si>
  <si>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</si>
  <si>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</si>
  <si>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</si>
  <si>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</si>
  <si>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</si>
  <si>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</si>
  <si>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</si>
  <si>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</si>
  <si>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</si>
  <si>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</si>
  <si>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</si>
  <si>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</si>
  <si>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</si>
  <si>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</si>
  <si>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</si>
  <si>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</si>
  <si>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</si>
  <si>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</si>
  <si>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</si>
  <si>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</si>
  <si>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</si>
  <si>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</si>
  <si>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</si>
  <si>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</si>
  <si>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</si>
  <si>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</si>
  <si>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</si>
  <si>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</si>
  <si>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</si>
  <si>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</si>
  <si>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</si>
  <si>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</si>
  <si>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</si>
  <si>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</si>
  <si>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</si>
  <si>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</si>
  <si>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</si>
  <si>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</si>
  <si>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</si>
  <si>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</si>
  <si>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</si>
  <si>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</si>
  <si>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</si>
  <si>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</si>
  <si>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</si>
  <si>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</si>
  <si>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</si>
  <si>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</si>
  <si>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</si>
  <si>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</si>
  <si>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</si>
  <si>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</si>
  <si>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</si>
  <si>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</si>
  <si>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</si>
  <si>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</si>
  <si>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</si>
  <si>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</si>
  <si>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</si>
  <si>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</si>
  <si>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</si>
  <si>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</si>
  <si>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</si>
  <si>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</si>
  <si>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</si>
  <si>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</si>
  <si>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</si>
  <si>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</si>
  <si>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</si>
  <si>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</si>
  <si>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</si>
  <si>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</si>
  <si>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</si>
  <si>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</si>
  <si>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</si>
  <si>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</si>
  <si>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</si>
  <si>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</si>
  <si>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</si>
  <si>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</si>
  <si>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</si>
  <si>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</si>
  <si>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</si>
  <si>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</si>
  <si>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</si>
  <si>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</si>
  <si>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</si>
  <si>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</si>
  <si>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</si>
  <si>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</si>
  <si>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</si>
  <si>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</si>
  <si>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</si>
  <si>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</si>
  <si>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</si>
  <si>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</si>
  <si>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</si>
  <si>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</si>
  <si>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</si>
  <si>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</si>
  <si>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</si>
  <si>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</si>
  <si>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</si>
  <si>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</si>
  <si>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</si>
  <si>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</si>
  <si>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</si>
  <si>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</si>
  <si>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</si>
  <si>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</si>
  <si>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</si>
  <si>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</si>
  <si>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</si>
  <si>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</si>
  <si>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</si>
  <si>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</si>
  <si>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</si>
  <si>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</si>
  <si>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</si>
  <si>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</si>
  <si>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</si>
  <si>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</si>
  <si>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</si>
  <si>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</si>
  <si>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</si>
  <si>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</si>
  <si>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</si>
  <si>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</si>
  <si>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</si>
  <si>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</si>
  <si>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</si>
  <si>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</si>
  <si>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</si>
  <si>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</si>
  <si>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</si>
  <si>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</si>
  <si>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</si>
  <si>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</si>
  <si>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</si>
  <si>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</si>
  <si>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</si>
  <si>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</si>
  <si>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</si>
  <si>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</si>
  <si>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</si>
  <si>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</si>
  <si>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</si>
  <si>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</si>
  <si>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</si>
  <si>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</si>
  <si>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</si>
  <si>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</si>
  <si>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</si>
  <si>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</si>
  <si>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</si>
  <si>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</si>
  <si>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</si>
  <si>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</si>
  <si>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</si>
  <si>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</si>
  <si>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</si>
  <si>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</si>
  <si>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</si>
  <si>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</si>
  <si>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</si>
  <si>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</si>
  <si>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</si>
  <si>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</si>
  <si>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</si>
  <si>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</si>
  <si>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</si>
  <si>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</si>
  <si>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</si>
  <si>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</si>
  <si>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</si>
  <si>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</si>
  <si>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</si>
  <si>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</si>
  <si>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</si>
  <si>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</si>
  <si>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</si>
  <si>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</si>
  <si>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</si>
  <si>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</si>
  <si>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</si>
  <si>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</si>
  <si>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</si>
  <si>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</si>
  <si>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</si>
  <si>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</si>
  <si>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</si>
  <si>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</si>
  <si>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</si>
  <si>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</si>
  <si>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</si>
  <si>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</si>
  <si>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</si>
  <si>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</si>
  <si>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</si>
  <si>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</si>
  <si>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</si>
  <si>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</si>
  <si>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</si>
  <si>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</si>
  <si>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</si>
  <si>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</si>
  <si>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</si>
  <si>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</si>
  <si>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</si>
  <si>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</si>
  <si>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</si>
  <si>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</si>
  <si>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</si>
  <si>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</si>
  <si>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</si>
  <si>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</si>
  <si>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</si>
  <si>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</si>
  <si>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</si>
  <si>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</si>
  <si>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</si>
  <si>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</si>
  <si>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</si>
  <si>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</si>
  <si>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</si>
  <si>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</si>
  <si>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</si>
  <si>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</si>
  <si>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</si>
  <si>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</si>
  <si>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</si>
  <si>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</si>
  <si>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</si>
  <si>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</si>
  <si>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</si>
  <si>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</si>
  <si>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</si>
  <si>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</si>
  <si>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</si>
  <si>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</si>
  <si>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</si>
  <si>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</si>
  <si>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</si>
  <si>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</si>
  <si>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</si>
  <si>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</si>
  <si>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</si>
  <si>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</si>
  <si>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</si>
  <si>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</si>
  <si>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</si>
  <si>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</si>
  <si>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</si>
  <si>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</si>
  <si>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</si>
  <si>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</si>
  <si>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</si>
  <si>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</si>
  <si>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</si>
  <si>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</si>
  <si>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</si>
  <si>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</si>
  <si>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</si>
  <si>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</si>
  <si>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</si>
  <si>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</si>
  <si>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</si>
  <si>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</si>
  <si>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</si>
  <si>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</si>
  <si>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</si>
  <si>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</si>
  <si>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</si>
  <si>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</si>
  <si>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</si>
  <si>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</si>
  <si>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</si>
  <si>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</si>
  <si>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</si>
  <si>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</si>
  <si>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</si>
  <si>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</si>
  <si>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</si>
  <si>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</si>
  <si>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</si>
  <si>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</si>
  <si>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</si>
  <si>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</si>
  <si>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</si>
  <si>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</si>
  <si>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</si>
  <si>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</si>
  <si>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</si>
  <si>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</si>
  <si>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</si>
  <si>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</si>
  <si>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</si>
  <si>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</si>
  <si>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</si>
  <si>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</si>
  <si>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</si>
  <si>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</si>
  <si>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</si>
  <si>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</si>
  <si>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</si>
  <si>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</si>
  <si>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</si>
  <si>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</si>
  <si>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</si>
  <si>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</si>
  <si>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</si>
  <si>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</si>
  <si>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</si>
  <si>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</si>
  <si>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</si>
  <si>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</si>
  <si>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</si>
  <si>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</si>
  <si>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</si>
  <si>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</si>
  <si>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</si>
  <si>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</si>
  <si>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</si>
  <si>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</si>
  <si>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</si>
  <si>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</si>
  <si>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</si>
  <si>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</si>
  <si>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</si>
  <si>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</si>
  <si>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</si>
  <si>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</si>
  <si>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</si>
  <si>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</si>
  <si>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</si>
  <si>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</si>
  <si>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</si>
  <si>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</si>
  <si>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</si>
  <si>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</si>
  <si>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</si>
  <si>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</si>
  <si>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</si>
  <si>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</si>
  <si>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</si>
  <si>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</si>
  <si>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</si>
  <si>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</si>
  <si>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</si>
  <si>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</si>
  <si>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</si>
  <si>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</si>
  <si>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</si>
  <si>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</si>
  <si>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</si>
  <si>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</si>
  <si>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</si>
  <si>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</si>
  <si>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</si>
  <si>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</si>
  <si>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</si>
  <si>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</si>
  <si>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</si>
  <si>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</si>
  <si>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</si>
  <si>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</si>
  <si>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</si>
  <si>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</si>
  <si>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</si>
  <si>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</si>
  <si>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</si>
  <si>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</si>
  <si>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</si>
  <si>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</si>
  <si>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</si>
  <si>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</si>
  <si>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</si>
  <si>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</si>
  <si>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</si>
  <si>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</si>
  <si>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</si>
  <si>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</si>
  <si>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</si>
  <si>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</si>
  <si>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</si>
  <si>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</si>
  <si>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</si>
  <si>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</si>
  <si>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</si>
  <si>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</si>
  <si>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</si>
  <si>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</si>
  <si>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</si>
  <si>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</si>
  <si>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</si>
  <si>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</si>
  <si>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</si>
  <si>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</si>
  <si>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</si>
  <si>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</si>
  <si>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</si>
  <si>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</si>
  <si>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</si>
  <si>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</si>
  <si>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</si>
  <si>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</si>
  <si>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</si>
  <si>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</si>
  <si>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</si>
  <si>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</si>
  <si>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</si>
  <si>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</si>
  <si>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</si>
  <si>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</si>
  <si>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</si>
  <si>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</si>
  <si>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</si>
  <si>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</si>
  <si>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</si>
  <si>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</si>
  <si>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</si>
  <si>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</si>
  <si>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</si>
  <si>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</si>
  <si>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</si>
  <si>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</si>
  <si>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</si>
  <si>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</si>
  <si>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</si>
  <si>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</si>
  <si>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</si>
  <si>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</si>
  <si>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</si>
  <si>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</si>
  <si>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</si>
  <si>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</si>
  <si>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</si>
  <si>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</si>
  <si>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</si>
  <si>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</si>
  <si>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</si>
  <si>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</si>
  <si>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</si>
  <si>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</si>
  <si>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</si>
  <si>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</si>
  <si>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</si>
  <si>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</si>
  <si>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</si>
  <si>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</si>
  <si>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</si>
  <si>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</si>
  <si>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</si>
  <si>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</si>
  <si>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</si>
  <si>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</si>
  <si>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</si>
  <si>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</si>
  <si>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</si>
  <si>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</si>
  <si>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</si>
  <si>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</si>
  <si>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</si>
  <si>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</si>
  <si>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</si>
  <si>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</si>
  <si>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</si>
  <si>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</si>
  <si>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</si>
  <si>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</si>
  <si>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</si>
  <si>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</si>
  <si>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</si>
  <si>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</si>
  <si>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</si>
  <si>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</si>
  <si>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</si>
  <si>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</si>
  <si>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</si>
  <si>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</si>
  <si>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</si>
  <si>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</si>
  <si>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</si>
  <si>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</si>
  <si>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</si>
  <si>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</si>
  <si>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</si>
  <si>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</si>
  <si>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</si>
  <si>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</si>
  <si>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</si>
  <si>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</si>
  <si>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</si>
  <si>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</si>
  <si>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</si>
  <si>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</si>
  <si>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</si>
  <si>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</si>
  <si>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</si>
  <si>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</si>
  <si>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</si>
  <si>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</si>
  <si>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</si>
  <si>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</si>
  <si>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</si>
  <si>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</si>
  <si>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</si>
  <si>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</si>
  <si>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</si>
  <si>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</si>
  <si>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</si>
  <si>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</si>
  <si>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</si>
  <si>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</si>
  <si>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</si>
  <si>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</si>
  <si>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</si>
  <si>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</si>
  <si>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</si>
  <si>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</si>
  <si>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</si>
  <si>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</si>
  <si>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</si>
  <si>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</si>
  <si>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</si>
  <si>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</si>
  <si>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</si>
  <si>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</si>
  <si>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</si>
  <si>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</si>
  <si>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</si>
  <si>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</si>
  <si>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</si>
  <si>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</si>
  <si>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</si>
  <si>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</si>
  <si>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</si>
  <si>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</si>
  <si>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</si>
  <si>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</si>
  <si>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</si>
  <si>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</si>
  <si>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</si>
  <si>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</si>
  <si>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</si>
  <si>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</si>
  <si>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</si>
  <si>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</si>
  <si>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</si>
  <si>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</si>
  <si>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</si>
  <si>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</si>
  <si>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</si>
  <si>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</si>
  <si>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</si>
  <si>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</si>
  <si>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</si>
  <si>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</si>
  <si>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</si>
  <si>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</si>
  <si>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</si>
  <si>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</si>
  <si>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</si>
  <si>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</si>
  <si>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</si>
  <si>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</si>
  <si>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</si>
  <si>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</si>
  <si>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</si>
  <si>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</si>
  <si>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</si>
  <si>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</si>
  <si>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</si>
  <si>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</si>
  <si>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</si>
  <si>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</si>
  <si>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</si>
  <si>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</si>
  <si>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</si>
  <si>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</si>
  <si>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</si>
  <si>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</si>
  <si>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</si>
  <si>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</si>
  <si>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</si>
  <si>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</si>
  <si>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</si>
  <si>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</si>
  <si>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</si>
  <si>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</si>
  <si>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</si>
  <si>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</si>
  <si>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</si>
  <si>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</si>
  <si>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</si>
  <si>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</si>
  <si>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</si>
  <si>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</si>
  <si>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</si>
  <si>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</si>
  <si>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</si>
  <si>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</si>
  <si>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</si>
  <si>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</si>
  <si>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</si>
  <si>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</si>
  <si>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</si>
  <si>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</si>
  <si>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</si>
  <si>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</si>
  <si>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</si>
  <si>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</si>
  <si>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</si>
  <si>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</si>
  <si>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</si>
  <si>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</si>
  <si>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</si>
  <si>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</si>
  <si>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</si>
  <si>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</si>
  <si>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</si>
  <si>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</si>
  <si>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</si>
  <si>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</si>
  <si>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</si>
  <si>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</si>
  <si>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</si>
  <si>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</si>
  <si>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</si>
  <si>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</si>
  <si>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</si>
  <si>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</si>
  <si>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</si>
  <si>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</si>
  <si>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</si>
  <si>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</si>
  <si>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</si>
  <si>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</si>
  <si>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</si>
  <si>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</si>
  <si>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</si>
  <si>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</si>
  <si>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</si>
  <si>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</si>
  <si>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</si>
  <si>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</si>
  <si>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</si>
  <si>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</si>
  <si>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</si>
  <si>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</si>
  <si>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</si>
  <si>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</si>
  <si>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</si>
  <si>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</si>
  <si>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</si>
  <si>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</si>
  <si>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</si>
  <si>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</si>
  <si>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</si>
  <si>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</si>
  <si>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</si>
  <si>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</si>
  <si>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</si>
  <si>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</si>
  <si>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</si>
  <si>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</si>
  <si>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</si>
  <si>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</si>
  <si>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</si>
  <si>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</si>
  <si>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</si>
  <si>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</si>
  <si>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</si>
  <si>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</si>
  <si>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</si>
  <si>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</si>
  <si>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</si>
  <si>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</si>
  <si>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</si>
  <si>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</si>
  <si>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</si>
  <si>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</si>
  <si>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</si>
  <si>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</si>
  <si>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</si>
  <si>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</si>
  <si>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</si>
  <si>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</si>
  <si>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</si>
  <si>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</si>
  <si>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</si>
  <si>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</si>
  <si>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</si>
  <si>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</si>
  <si>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</si>
  <si>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</si>
  <si>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</si>
  <si>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</si>
  <si>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</si>
  <si>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</si>
  <si>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</si>
  <si>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</si>
  <si>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</si>
  <si>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</si>
  <si>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</si>
  <si>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</si>
  <si>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</si>
  <si>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</si>
  <si>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</si>
  <si>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</si>
  <si>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</si>
  <si>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</si>
  <si>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</si>
  <si>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</si>
  <si>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</si>
  <si>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</si>
  <si>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</si>
  <si>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</si>
  <si>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</si>
  <si>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</si>
  <si>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</si>
  <si>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</si>
  <si>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</si>
  <si>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</si>
  <si>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</si>
  <si>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</si>
  <si>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</si>
  <si>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</si>
  <si>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</si>
  <si>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</si>
  <si>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</si>
  <si>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</si>
  <si>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</si>
  <si>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</si>
  <si>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</si>
  <si>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</si>
  <si>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</si>
  <si>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</si>
  <si>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</si>
  <si>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</si>
  <si>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</si>
  <si>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</si>
  <si>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</si>
  <si>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</si>
  <si>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</si>
  <si>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</si>
  <si>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</si>
  <si>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</si>
  <si>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</si>
  <si>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</si>
  <si>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</si>
  <si>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</si>
  <si>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</si>
  <si>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</si>
  <si>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</si>
  <si>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</si>
  <si>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</si>
  <si>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</si>
  <si>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</si>
  <si>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</si>
  <si>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</si>
  <si>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</si>
  <si>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</si>
  <si>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</si>
  <si>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</si>
  <si>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</si>
  <si>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</si>
  <si>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</si>
  <si>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</si>
  <si>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</si>
  <si>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</si>
  <si>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</si>
  <si>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</si>
  <si>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</si>
  <si>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</si>
  <si>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</si>
  <si>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</si>
  <si>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</si>
  <si>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</si>
  <si>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</si>
  <si>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</si>
  <si>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</si>
  <si>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</si>
  <si>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</si>
  <si>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</si>
  <si>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</si>
  <si>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</si>
  <si>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</si>
  <si>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</si>
  <si>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</si>
  <si>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</si>
  <si>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</si>
  <si>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</si>
  <si>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</si>
  <si>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</si>
  <si>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</si>
  <si>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</si>
  <si>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</si>
  <si>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</si>
  <si>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</si>
  <si>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</si>
  <si>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</si>
  <si>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</si>
  <si>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</si>
  <si>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</si>
  <si>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</si>
  <si>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</si>
  <si>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</si>
  <si>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</si>
  <si>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</si>
  <si>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</si>
  <si>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</si>
  <si>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</si>
  <si>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</si>
  <si>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</si>
  <si>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</si>
  <si>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</si>
  <si>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</si>
  <si>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</si>
  <si>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</si>
  <si>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</si>
  <si>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</si>
  <si>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</si>
  <si>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</si>
  <si>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</si>
  <si>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</si>
  <si>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</si>
  <si>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</si>
  <si>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</si>
  <si>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</si>
  <si>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</si>
  <si>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</si>
  <si>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</si>
  <si>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</si>
  <si>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</si>
  <si>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</si>
  <si>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</si>
  <si>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</si>
  <si>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</si>
  <si>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</si>
  <si>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</si>
  <si>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</si>
  <si>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</si>
  <si>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</si>
  <si>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</si>
  <si>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</si>
  <si>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</si>
  <si>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</si>
  <si>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</si>
  <si>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</si>
  <si>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</si>
  <si>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</si>
  <si>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</si>
  <si>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</si>
  <si>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</si>
  <si>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</si>
  <si>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</si>
  <si>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</si>
  <si>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</si>
  <si>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</si>
  <si>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</si>
  <si>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</si>
  <si>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</si>
  <si>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</si>
  <si>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</si>
  <si>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</si>
  <si>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</si>
  <si>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</si>
  <si>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</si>
  <si>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</si>
  <si>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</si>
  <si>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</si>
  <si>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</si>
  <si>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</si>
  <si>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</si>
  <si>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</si>
  <si>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</si>
  <si>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</si>
  <si>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</si>
  <si>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</si>
  <si>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</si>
  <si>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</si>
  <si>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</si>
  <si>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</si>
  <si>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</si>
  <si>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</si>
  <si>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</si>
  <si>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</si>
  <si>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</si>
  <si>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</si>
  <si>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</si>
  <si>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</si>
  <si>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</si>
  <si>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</si>
  <si>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</si>
  <si>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</si>
  <si>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</si>
  <si>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</si>
  <si>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</si>
  <si>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</si>
  <si>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</si>
  <si>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</si>
  <si>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</si>
  <si>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</si>
  <si>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</si>
  <si>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</si>
  <si>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</si>
  <si>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</si>
  <si>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</si>
  <si>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</si>
  <si>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</si>
  <si>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</si>
  <si>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</si>
  <si>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</si>
  <si>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</si>
  <si>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</si>
  <si>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</si>
  <si>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</si>
  <si>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</si>
  <si>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</si>
  <si>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</si>
  <si>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</si>
  <si>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</si>
  <si>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</si>
  <si>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</si>
  <si>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</si>
  <si>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</si>
  <si>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</si>
  <si>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</si>
  <si>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</si>
  <si>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</si>
  <si>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</si>
  <si>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</si>
  <si>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</si>
  <si>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</si>
  <si>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</si>
  <si>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</si>
  <si>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</si>
  <si>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</si>
  <si>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</si>
  <si>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</si>
  <si>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</si>
  <si>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</si>
  <si>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</si>
  <si>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</si>
  <si>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</si>
  <si>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</si>
  <si>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</si>
  <si>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</si>
  <si>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</si>
  <si>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</si>
  <si>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</si>
  <si>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</si>
  <si>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</si>
  <si>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</si>
  <si>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</si>
  <si>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</si>
  <si>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</si>
  <si>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</si>
  <si>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</si>
  <si>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</si>
  <si>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</si>
  <si>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</si>
  <si>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</si>
  <si>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</si>
  <si>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</si>
  <si>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</si>
  <si>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</si>
  <si>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</si>
  <si>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</si>
  <si>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</si>
  <si>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</si>
  <si>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</si>
  <si>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</si>
  <si>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</si>
  <si>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</si>
  <si>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</si>
  <si>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</si>
  <si>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</si>
  <si>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</si>
  <si>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</si>
  <si>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</si>
  <si>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</si>
  <si>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</si>
  <si>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</si>
  <si>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</si>
  <si>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</si>
  <si>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</si>
  <si>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</si>
  <si>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</si>
  <si>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</si>
  <si>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</si>
  <si>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</si>
  <si>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</si>
  <si>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</si>
  <si>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</si>
  <si>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</si>
  <si>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</si>
  <si>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</si>
  <si>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</si>
  <si>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</si>
  <si>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</si>
  <si>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</si>
  <si>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</si>
  <si>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</si>
  <si>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</si>
  <si>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</si>
  <si>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</si>
  <si>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</si>
  <si>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</si>
  <si>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</si>
  <si>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</si>
  <si>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</si>
  <si>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</si>
  <si>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</si>
  <si>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</si>
  <si>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</si>
  <si>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</si>
  <si>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</si>
  <si>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</si>
  <si>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</si>
  <si>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</si>
  <si>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</si>
  <si>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</si>
  <si>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</si>
  <si>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</si>
  <si>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</si>
  <si>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</si>
  <si>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</si>
  <si>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</si>
  <si>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</si>
  <si>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</si>
  <si>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</si>
  <si>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</si>
  <si>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</si>
  <si>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</si>
  <si>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</si>
  <si>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</si>
  <si>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</si>
  <si>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</si>
  <si>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</si>
  <si>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</si>
  <si>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</si>
  <si>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</si>
  <si>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</si>
  <si>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</si>
  <si>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</si>
  <si>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</si>
  <si>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</si>
  <si>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</si>
  <si>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</si>
  <si>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</si>
  <si>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</si>
  <si>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</si>
  <si>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</si>
  <si>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</si>
  <si>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</si>
  <si>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</si>
  <si>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</si>
  <si>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</si>
  <si>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</si>
  <si>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</si>
  <si>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</si>
  <si>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</si>
  <si>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</si>
  <si>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</si>
  <si>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</si>
  <si>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</si>
  <si>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</si>
  <si>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</si>
  <si>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</si>
  <si>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</si>
  <si>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</si>
  <si>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</si>
  <si>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</si>
  <si>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</si>
  <si>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</si>
  <si>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</si>
  <si>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</si>
  <si>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</si>
  <si>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</si>
  <si>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</si>
  <si>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</si>
  <si>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</si>
  <si>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</si>
  <si>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</si>
  <si>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</si>
  <si>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</si>
  <si>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</si>
  <si>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</si>
  <si>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</si>
  <si>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</si>
  <si>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</si>
  <si>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</si>
  <si>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</si>
  <si>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</si>
  <si>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</si>
  <si>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</si>
  <si>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</si>
  <si>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</si>
  <si>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</si>
  <si>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</si>
  <si>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</si>
  <si>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</si>
  <si>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</si>
  <si>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</si>
  <si>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</si>
  <si>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</si>
  <si>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</si>
  <si>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</si>
  <si>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</si>
  <si>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</si>
  <si>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</si>
  <si>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</si>
  <si>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</si>
  <si>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</si>
  <si>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</si>
  <si>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</si>
  <si>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</si>
  <si>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</si>
  <si>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</si>
  <si>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</si>
  <si>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</si>
  <si>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</si>
  <si>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</si>
  <si>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</si>
  <si>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</si>
  <si>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</si>
  <si>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</si>
  <si>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</si>
  <si>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</si>
  <si>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</si>
  <si>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</si>
  <si>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</si>
  <si>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</si>
  <si>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</si>
  <si>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</si>
  <si>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</si>
  <si>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</si>
  <si>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</si>
  <si>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</si>
  <si>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</si>
  <si>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</si>
  <si>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</si>
  <si>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</si>
  <si>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</si>
  <si>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</si>
  <si>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</si>
  <si>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</si>
  <si>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</si>
  <si>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</si>
  <si>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</si>
  <si>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</si>
  <si>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</si>
  <si>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</si>
  <si>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</si>
  <si>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</si>
  <si>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</si>
  <si>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</si>
  <si>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</si>
  <si>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</si>
  <si>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</si>
  <si>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</si>
  <si>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</si>
  <si>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</si>
  <si>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</si>
  <si>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</si>
  <si>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</si>
  <si>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</si>
  <si>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</si>
  <si>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</si>
  <si>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</si>
  <si>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</si>
  <si>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</si>
  <si>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</si>
  <si>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</si>
  <si>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</si>
  <si>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</si>
  <si>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</si>
  <si>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</si>
  <si>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</si>
  <si>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</si>
  <si>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</si>
  <si>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</si>
  <si>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</si>
  <si>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</si>
  <si>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</si>
  <si>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</si>
  <si>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</si>
  <si>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</si>
  <si>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</si>
  <si>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</si>
  <si>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</si>
  <si>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</si>
  <si>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</si>
  <si>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</si>
  <si>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</si>
  <si>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</si>
  <si>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</si>
  <si>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</si>
  <si>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</si>
  <si>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</si>
  <si>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</si>
  <si>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</si>
  <si>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</si>
  <si>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</si>
  <si>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</si>
  <si>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</si>
  <si>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</si>
  <si>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</si>
  <si>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</si>
  <si>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</si>
  <si>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</si>
  <si>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</si>
  <si>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</si>
  <si>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</si>
  <si>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</si>
  <si>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</si>
  <si>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</si>
  <si>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</si>
  <si>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</si>
  <si>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</si>
  <si>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</si>
  <si>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</si>
  <si>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</si>
  <si>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</si>
  <si>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</si>
  <si>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</si>
  <si>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</si>
  <si>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</si>
  <si>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</si>
  <si>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</si>
  <si>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</si>
  <si>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</si>
  <si>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</si>
  <si>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</si>
  <si>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</si>
  <si>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</si>
  <si>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</si>
  <si>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</si>
  <si>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</si>
  <si>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</si>
  <si>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</si>
  <si>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</si>
  <si>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</si>
  <si>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</si>
  <si>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</si>
  <si>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</si>
  <si>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</si>
  <si>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</si>
  <si>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</si>
  <si>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</si>
  <si>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</si>
  <si>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</si>
  <si>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</si>
  <si>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</si>
  <si>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</si>
  <si>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</si>
  <si>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</si>
  <si>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</si>
  <si>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</si>
  <si>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</si>
  <si>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</si>
  <si>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</si>
  <si>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</si>
  <si>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</si>
  <si>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</si>
  <si>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</si>
  <si>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</si>
  <si>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</si>
  <si>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</si>
  <si>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</si>
  <si>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</si>
  <si>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</si>
  <si>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</si>
  <si>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</si>
  <si>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</si>
  <si>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</si>
  <si>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</si>
  <si>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</si>
  <si>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</si>
  <si>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</si>
  <si>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</si>
  <si>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</si>
  <si>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</si>
  <si>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</si>
  <si>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</si>
  <si>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</si>
  <si>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</si>
  <si>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</si>
  <si>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</si>
  <si>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</si>
  <si>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</si>
  <si>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</si>
  <si>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</si>
  <si>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</si>
  <si>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</si>
  <si>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</si>
  <si>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</si>
  <si>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</si>
  <si>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</si>
  <si>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</si>
  <si>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</si>
  <si>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</si>
  <si>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</si>
  <si>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</si>
  <si>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</si>
  <si>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</si>
  <si>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</si>
  <si>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</si>
  <si>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</si>
  <si>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</si>
  <si>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</si>
  <si>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</si>
  <si>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</si>
  <si>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</si>
  <si>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</si>
  <si>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</si>
  <si>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</si>
  <si>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</si>
  <si>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</si>
  <si>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</si>
  <si>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</si>
  <si>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</si>
  <si>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</si>
  <si>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</si>
  <si>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</si>
  <si>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</si>
  <si>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</si>
  <si>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</si>
  <si>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</si>
  <si>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</si>
  <si>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</si>
  <si>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</si>
  <si>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</si>
  <si>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</si>
  <si>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</si>
  <si>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</si>
  <si>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</si>
  <si>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</si>
  <si>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</si>
  <si>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</si>
  <si>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</si>
  <si>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</si>
  <si>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</si>
  <si>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</si>
  <si>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</si>
  <si>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</si>
  <si>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</si>
  <si>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</si>
  <si>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</si>
  <si>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</si>
  <si>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</si>
  <si>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</si>
  <si>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</si>
  <si>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</si>
  <si>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</si>
  <si>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</si>
  <si>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</si>
  <si>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</si>
  <si>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</si>
  <si>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</si>
  <si>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</si>
  <si>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</si>
  <si>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</si>
  <si>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</si>
  <si>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</si>
  <si>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</si>
  <si>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</si>
  <si>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</si>
  <si>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</si>
  <si>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</si>
  <si>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</si>
  <si>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</si>
  <si>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</si>
  <si>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</si>
  <si>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</si>
  <si>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</si>
  <si>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</si>
  <si>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</si>
  <si>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</si>
  <si>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</si>
  <si>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</si>
  <si>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</si>
  <si>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</si>
  <si>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</si>
  <si>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</si>
  <si>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</si>
  <si>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</si>
  <si>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</si>
  <si>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</si>
  <si>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</si>
  <si>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</si>
  <si>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</si>
  <si>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</si>
  <si>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</si>
  <si>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</si>
  <si>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</si>
  <si>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</si>
  <si>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</si>
  <si>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</si>
  <si>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</si>
  <si>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</si>
  <si>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</si>
  <si>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</si>
  <si>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</si>
  <si>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</si>
  <si>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</si>
  <si>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</si>
  <si>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</si>
  <si>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</si>
  <si>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</si>
  <si>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</si>
  <si>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</si>
  <si>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</si>
  <si>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</si>
  <si>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</si>
  <si>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</si>
  <si>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</si>
  <si>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</si>
  <si>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</si>
  <si>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</si>
  <si>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</si>
  <si>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</si>
  <si>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</si>
  <si>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</si>
  <si>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</si>
  <si>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</si>
  <si>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</si>
  <si>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</si>
  <si>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</si>
  <si>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</si>
  <si>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</si>
  <si>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</si>
  <si>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</si>
  <si>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</si>
  <si>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</si>
  <si>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</si>
  <si>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</si>
  <si>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</si>
  <si>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</si>
  <si>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</si>
  <si>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</si>
  <si>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</si>
  <si>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</si>
  <si>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</si>
  <si>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</si>
  <si>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</si>
  <si>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</si>
  <si>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</si>
  <si>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</si>
  <si>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</si>
  <si>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</si>
  <si>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</si>
  <si>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</si>
  <si>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</si>
  <si>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</si>
  <si>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</si>
  <si>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</si>
  <si>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</si>
  <si>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</si>
  <si>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</si>
  <si>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</si>
  <si>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</si>
  <si>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</si>
  <si>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</si>
  <si>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</si>
  <si>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</si>
  <si>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</si>
  <si>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</si>
  <si>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</si>
  <si>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</si>
  <si>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</si>
  <si>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</si>
  <si>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</si>
  <si>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</si>
  <si>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</si>
  <si>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</si>
  <si>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</si>
  <si>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</si>
  <si>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</si>
  <si>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</si>
  <si>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</si>
  <si>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</si>
  <si>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</si>
  <si>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</si>
  <si>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</si>
  <si>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</si>
  <si>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</si>
  <si>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</si>
  <si>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</si>
  <si>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</si>
  <si>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</si>
  <si>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</si>
  <si>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</si>
  <si>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</si>
  <si>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</si>
  <si>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</si>
  <si>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</si>
  <si>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</si>
  <si>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</si>
  <si>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</si>
  <si>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</si>
  <si>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</si>
  <si>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</si>
  <si>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</si>
  <si>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</si>
  <si>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</si>
  <si>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</si>
  <si>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</si>
  <si>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</si>
  <si>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</si>
  <si>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</si>
  <si>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</si>
  <si>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</si>
  <si>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</si>
  <si>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</si>
  <si>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</si>
  <si>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</si>
  <si>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</si>
  <si>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</si>
  <si>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</si>
  <si>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</si>
  <si>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</si>
  <si>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</si>
  <si>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</si>
  <si>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</si>
  <si>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</si>
  <si>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</si>
  <si>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</si>
  <si>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</si>
  <si>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</si>
  <si>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</si>
  <si>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</si>
  <si>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</si>
  <si>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</si>
  <si>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</si>
  <si>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</si>
  <si>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</si>
  <si>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</si>
  <si>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</si>
  <si>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</si>
  <si>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</si>
  <si>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</si>
  <si>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</si>
  <si>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</si>
  <si>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</si>
  <si>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</si>
  <si>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</si>
  <si>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</si>
  <si>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</si>
  <si>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</si>
  <si>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</si>
  <si>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</si>
  <si>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</si>
  <si>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</si>
  <si>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</si>
  <si>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</si>
  <si>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</si>
  <si>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</si>
  <si>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</si>
  <si>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</si>
  <si>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</si>
  <si>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</si>
  <si>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</si>
  <si>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</si>
  <si>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</si>
  <si>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</si>
  <si>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</si>
  <si>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</si>
  <si>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</si>
  <si>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</si>
  <si>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</si>
  <si>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</si>
  <si>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</si>
  <si>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</si>
  <si>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</si>
  <si>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</si>
  <si>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</si>
  <si>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</si>
  <si>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</si>
  <si>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</si>
  <si>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</si>
  <si>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</si>
  <si>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</si>
  <si>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</si>
  <si>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</si>
  <si>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</si>
  <si>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</si>
  <si>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</si>
  <si>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</si>
  <si>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</si>
  <si>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</si>
  <si>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</si>
  <si>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</si>
  <si>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</si>
  <si>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</si>
  <si>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</si>
  <si>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</si>
  <si>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</si>
  <si>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</si>
  <si>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</si>
  <si>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</si>
  <si>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</si>
  <si>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</si>
  <si>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</si>
  <si>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</si>
  <si>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</si>
  <si>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</si>
  <si>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</si>
  <si>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</si>
  <si>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</si>
  <si>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</si>
  <si>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</si>
  <si>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</si>
  <si>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</si>
  <si>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</si>
  <si>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</si>
  <si>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</si>
  <si>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</si>
  <si>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</si>
  <si>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</si>
  <si>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</si>
  <si>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</si>
  <si>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</si>
  <si>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</si>
  <si>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</si>
  <si>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</si>
  <si>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</si>
  <si>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</si>
  <si>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</si>
  <si>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</si>
  <si>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</si>
  <si>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</si>
  <si>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</si>
  <si>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</si>
  <si>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</si>
  <si>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</si>
  <si>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</si>
  <si>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</si>
  <si>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</si>
  <si>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</si>
  <si>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</si>
  <si>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</si>
  <si>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</si>
  <si>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</si>
  <si>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</si>
  <si>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</si>
  <si>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</si>
  <si>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</si>
  <si>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</si>
  <si>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</si>
  <si>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</si>
  <si>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</si>
  <si>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</si>
  <si>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</si>
  <si>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</si>
  <si>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</si>
  <si>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</si>
  <si>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</si>
  <si>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</si>
  <si>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</si>
  <si>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</si>
  <si>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</si>
  <si>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</si>
  <si>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</si>
  <si>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</si>
  <si>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</si>
  <si>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</si>
  <si>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</si>
  <si>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</si>
  <si>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</si>
  <si>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</si>
  <si>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</si>
  <si>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</si>
  <si>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</si>
  <si>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</si>
  <si>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</si>
  <si>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</si>
  <si>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</si>
  <si>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</si>
  <si>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</si>
  <si>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</si>
  <si>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</si>
  <si>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</si>
  <si>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</si>
  <si>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</si>
  <si>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</si>
  <si>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</si>
  <si>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</si>
  <si>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</si>
  <si>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</si>
  <si>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</si>
  <si>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</si>
  <si>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</si>
  <si>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</si>
  <si>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</si>
  <si>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</si>
  <si>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</si>
  <si>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</si>
  <si>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</si>
  <si>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</si>
  <si>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</si>
  <si>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</si>
  <si>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</si>
  <si>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</si>
  <si>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</si>
  <si>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</si>
  <si>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</si>
  <si>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</si>
  <si>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</si>
  <si>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</si>
  <si>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</si>
  <si>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</si>
  <si>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</si>
  <si>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</si>
  <si>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</si>
  <si>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</si>
  <si>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</si>
  <si>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</si>
  <si>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</si>
  <si>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</si>
  <si>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</si>
  <si>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</si>
  <si>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</si>
  <si>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</si>
  <si>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</si>
  <si>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</si>
  <si>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</si>
  <si>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</si>
  <si>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</si>
  <si>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</si>
  <si>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</si>
  <si>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</si>
  <si>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</si>
  <si>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</si>
  <si>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</si>
  <si>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</si>
  <si>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</si>
  <si>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</si>
  <si>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</si>
  <si>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</si>
  <si>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</si>
  <si>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</si>
  <si>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</si>
  <si>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</si>
  <si>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</si>
  <si>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</si>
  <si>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</si>
  <si>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</si>
  <si>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</si>
  <si>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</si>
  <si>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</si>
  <si>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</si>
  <si>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</si>
  <si>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</si>
  <si>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</si>
  <si>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</si>
  <si>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</si>
  <si>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</si>
  <si>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</si>
  <si>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</si>
  <si>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</si>
  <si>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</si>
  <si>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</si>
  <si>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</si>
  <si>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</si>
  <si>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</si>
  <si>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</si>
  <si>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</si>
  <si>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</si>
  <si>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</si>
  <si>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</si>
  <si>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</si>
  <si>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</si>
  <si>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</si>
  <si>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</si>
  <si>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</si>
  <si>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</si>
  <si>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</si>
  <si>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</si>
  <si>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</si>
  <si>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</si>
  <si>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</si>
  <si>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</si>
  <si>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</si>
  <si>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</si>
  <si>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</si>
  <si>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</si>
  <si>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</si>
  <si>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</si>
  <si>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</si>
  <si>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</si>
  <si>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</si>
  <si>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</si>
  <si>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</si>
  <si>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</si>
  <si>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</si>
  <si>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</si>
  <si>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</si>
  <si>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</si>
  <si>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</si>
  <si>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</si>
  <si>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</si>
  <si>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</si>
  <si>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</si>
  <si>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</si>
  <si>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</si>
  <si>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</si>
  <si>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</si>
  <si>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</si>
  <si>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</si>
  <si>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</si>
  <si>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</si>
  <si>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</si>
  <si>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</si>
  <si>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</si>
  <si>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</si>
  <si>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</si>
  <si>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</si>
  <si>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</si>
  <si>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</si>
  <si>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</si>
  <si>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</si>
  <si>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</si>
  <si>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</si>
  <si>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</si>
  <si>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</si>
  <si>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</si>
  <si>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</si>
  <si>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</si>
  <si>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</si>
  <si>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</si>
  <si>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</si>
  <si>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</si>
  <si>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</si>
  <si>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</si>
  <si>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</si>
  <si>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</si>
  <si>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</si>
  <si>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</si>
  <si>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</si>
  <si>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</si>
  <si>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</si>
  <si>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</si>
  <si>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</si>
  <si>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</si>
  <si>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</si>
  <si>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</si>
  <si>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</si>
  <si>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</si>
  <si>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</si>
  <si>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</si>
  <si>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</si>
  <si>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</si>
  <si>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</si>
  <si>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</si>
  <si>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</si>
  <si>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</si>
  <si>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</si>
  <si>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</si>
  <si>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</si>
  <si>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</si>
  <si>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</si>
  <si>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</si>
  <si>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</si>
  <si>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</si>
  <si>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</si>
  <si>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</si>
  <si>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</si>
  <si>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</si>
  <si>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</si>
  <si>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</si>
  <si>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</si>
  <si>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</si>
  <si>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</si>
  <si>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</si>
  <si>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</si>
  <si>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</si>
  <si>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</si>
  <si>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</si>
  <si>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</si>
  <si>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</si>
  <si>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</si>
  <si>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</si>
  <si>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</si>
  <si>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</si>
  <si>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</si>
  <si>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</si>
  <si>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</si>
  <si>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</si>
  <si>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</si>
  <si>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</si>
  <si>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</si>
  <si>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</si>
  <si>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</si>
  <si>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</si>
  <si>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</si>
  <si>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</si>
  <si>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</si>
  <si>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</si>
  <si>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</si>
  <si>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</si>
  <si>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</si>
  <si>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</si>
  <si>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</si>
  <si>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</si>
  <si>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</si>
  <si>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</si>
  <si>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</si>
  <si>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</si>
  <si>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</si>
  <si>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</si>
  <si>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</si>
  <si>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</si>
  <si>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</si>
  <si>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</si>
  <si>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</si>
  <si>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</si>
  <si>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</si>
  <si>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</si>
  <si>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</si>
  <si>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</si>
  <si>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</si>
  <si>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</si>
  <si>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</si>
  <si>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</si>
  <si>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</si>
  <si>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</si>
  <si>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</si>
  <si>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</si>
  <si>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</si>
  <si>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</si>
  <si>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</si>
  <si>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</si>
  <si>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</si>
  <si>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</si>
  <si>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</si>
  <si>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</si>
  <si>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</si>
  <si>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</si>
  <si>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</si>
  <si>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</si>
  <si>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</si>
  <si>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</si>
  <si>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</si>
  <si>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</si>
  <si>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</si>
  <si>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</si>
  <si>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</si>
  <si>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</si>
  <si>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</si>
  <si>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</si>
  <si>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</si>
  <si>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</si>
  <si>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</si>
  <si>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</si>
  <si>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</si>
  <si>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</si>
  <si>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</si>
  <si>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</si>
  <si>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</si>
  <si>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</si>
  <si>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</si>
  <si>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</si>
  <si>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</si>
  <si>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</si>
  <si>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</si>
  <si>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</si>
  <si>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</si>
  <si>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</si>
  <si>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</si>
  <si>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</si>
  <si>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</si>
  <si>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</si>
  <si>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</si>
  <si>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</si>
  <si>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</si>
  <si>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</si>
  <si>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</si>
  <si>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</si>
  <si>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</si>
  <si>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</si>
  <si>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</si>
  <si>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</si>
  <si>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</si>
  <si>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</si>
  <si>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</si>
  <si>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</si>
  <si>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</si>
  <si>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</si>
  <si>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</si>
  <si>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</si>
  <si>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</si>
  <si>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</si>
  <si>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</si>
  <si>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</si>
  <si>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</si>
  <si>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</si>
  <si>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</si>
  <si>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</si>
  <si>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</si>
  <si>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</si>
  <si>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</si>
  <si>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</si>
  <si>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</si>
  <si>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</si>
  <si>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</si>
  <si>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</si>
  <si>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</si>
  <si>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</si>
  <si>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</si>
  <si>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</si>
  <si>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</si>
  <si>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</si>
  <si>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</si>
  <si>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</si>
  <si>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</si>
  <si>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</si>
  <si>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</si>
  <si>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</si>
  <si>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</si>
  <si>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</si>
  <si>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</si>
  <si>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</si>
  <si>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</si>
  <si>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</si>
  <si>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</si>
  <si>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</si>
  <si>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</si>
  <si>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</si>
  <si>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</si>
  <si>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</si>
  <si>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</si>
  <si>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</si>
  <si>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</si>
  <si>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</si>
  <si>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</si>
  <si>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</si>
  <si>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</si>
  <si>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</si>
  <si>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</si>
  <si>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</si>
  <si>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</si>
  <si>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</si>
  <si>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</si>
  <si>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</si>
  <si>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</si>
  <si>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</si>
  <si>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</si>
  <si>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</si>
  <si>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</si>
  <si>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</si>
  <si>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</si>
  <si>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</si>
  <si>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</si>
  <si>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</si>
  <si>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</si>
  <si>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</si>
  <si>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</si>
  <si>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</si>
  <si>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</si>
  <si>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</si>
  <si>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</si>
  <si>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</si>
  <si>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</si>
  <si>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</si>
  <si>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</si>
  <si>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</si>
  <si>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</si>
  <si>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</si>
  <si>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</si>
  <si>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</si>
  <si>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</si>
  <si>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</si>
  <si>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</si>
  <si>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</si>
  <si>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</si>
  <si>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</si>
  <si>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</si>
  <si>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</si>
  <si>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</si>
  <si>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</si>
  <si>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</si>
  <si>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</si>
  <si>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</si>
  <si>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</si>
  <si>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</si>
  <si>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</si>
  <si>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</si>
  <si>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</si>
  <si>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</si>
  <si>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</si>
  <si>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</si>
  <si>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</si>
  <si>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</si>
  <si>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</si>
  <si>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</si>
  <si>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</si>
  <si>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</si>
  <si>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</si>
  <si>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</si>
  <si>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</si>
  <si>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</si>
  <si>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</si>
  <si>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</si>
  <si>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</si>
  <si>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</si>
  <si>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</si>
  <si>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</si>
  <si>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</si>
  <si>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</si>
  <si>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</si>
  <si>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</si>
  <si>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</si>
  <si>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</si>
  <si>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</si>
  <si>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</si>
  <si>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</si>
  <si>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</si>
  <si>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</si>
  <si>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</si>
  <si>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</si>
  <si>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</si>
  <si>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</si>
  <si>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</si>
  <si>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</si>
  <si>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</si>
  <si>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</si>
  <si>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</si>
  <si>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</si>
  <si>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</si>
  <si>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</si>
  <si>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</si>
  <si>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</si>
  <si>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</si>
  <si>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</si>
  <si>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</si>
  <si>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</si>
  <si>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</si>
  <si>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</si>
  <si>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</si>
  <si>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</si>
  <si>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</si>
  <si>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</si>
  <si>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</si>
  <si>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</si>
  <si>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</si>
  <si>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</si>
  <si>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</si>
  <si>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</si>
  <si>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</si>
  <si>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</si>
  <si>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</si>
  <si>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</si>
  <si>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</si>
  <si>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</si>
  <si>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</si>
  <si>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</si>
  <si>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</si>
  <si>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</si>
  <si>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</si>
  <si>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</si>
  <si>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</si>
  <si>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</si>
  <si>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</si>
  <si>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</si>
  <si>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</si>
  <si>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</si>
  <si>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</si>
  <si>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</si>
  <si>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</si>
  <si>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</si>
  <si>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</si>
  <si>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</si>
  <si>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</si>
  <si>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</si>
  <si>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</si>
  <si>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</si>
  <si>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</si>
  <si>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</si>
  <si>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</si>
  <si>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</si>
  <si>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</si>
  <si>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</si>
  <si>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</si>
  <si>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</si>
  <si>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</si>
  <si>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</si>
  <si>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</si>
  <si>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</si>
  <si>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</si>
  <si>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</si>
  <si>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</si>
  <si>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</si>
  <si>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</si>
  <si>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</si>
  <si>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</si>
  <si>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</si>
  <si>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</si>
  <si>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</si>
  <si>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</si>
  <si>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</si>
  <si>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</si>
  <si>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</si>
  <si>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</si>
  <si>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</si>
  <si>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</si>
  <si>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</si>
  <si>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</si>
  <si>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</si>
  <si>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</si>
  <si>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</si>
  <si>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</si>
  <si>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</si>
  <si>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</si>
  <si>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</si>
  <si>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</si>
  <si>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</si>
  <si>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</si>
  <si>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</si>
  <si>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</si>
  <si>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</si>
  <si>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</si>
  <si>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</si>
  <si>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</si>
  <si>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</si>
  <si>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</si>
  <si>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</si>
  <si>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</si>
  <si>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</si>
  <si>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</si>
  <si>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</si>
  <si>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</si>
  <si>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</si>
  <si>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</si>
  <si>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</si>
  <si>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</si>
  <si>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</si>
  <si>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</si>
  <si>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</si>
  <si>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</si>
  <si>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</si>
  <si>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</si>
  <si>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</si>
  <si>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</si>
  <si>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</si>
  <si>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</si>
  <si>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</si>
  <si>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</si>
  <si>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</si>
  <si>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</si>
  <si>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</si>
  <si>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</si>
  <si>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</si>
  <si>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</si>
  <si>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</si>
  <si>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</si>
  <si>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</si>
  <si>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</si>
  <si>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</si>
  <si>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</si>
  <si>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</si>
  <si>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</si>
  <si>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</si>
  <si>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</si>
  <si>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</si>
  <si>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</si>
  <si>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</si>
  <si>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</si>
  <si>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</si>
  <si>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</si>
  <si>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</si>
  <si>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</si>
  <si>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</si>
  <si>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</si>
  <si>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</si>
  <si>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</si>
  <si>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</si>
  <si>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</si>
  <si>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</si>
  <si>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</si>
  <si>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</si>
  <si>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</si>
  <si>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</si>
  <si>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</si>
  <si>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</si>
  <si>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</si>
  <si>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</si>
  <si>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</si>
  <si>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</si>
  <si>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</si>
  <si>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</si>
  <si>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</si>
  <si>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</si>
  <si>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</si>
  <si>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</si>
  <si>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</si>
  <si>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</si>
  <si>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</si>
  <si>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</si>
  <si>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</si>
  <si>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</si>
  <si>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</si>
  <si>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</si>
  <si>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</si>
  <si>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</si>
  <si>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</si>
  <si>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</si>
  <si>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</si>
  <si>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</si>
  <si>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</si>
  <si>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</si>
  <si>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</si>
  <si>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</si>
  <si>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</si>
  <si>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</si>
  <si>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</si>
  <si>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</si>
  <si>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</si>
  <si>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</si>
  <si>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</si>
  <si>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</si>
  <si>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</si>
  <si>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</si>
  <si>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</si>
  <si>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</si>
  <si>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</si>
  <si>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</si>
  <si>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</si>
  <si>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</si>
  <si>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</si>
  <si>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</si>
  <si>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</si>
  <si>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</si>
  <si>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</si>
  <si>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</si>
  <si>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</si>
  <si>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</si>
  <si>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</si>
  <si>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</si>
  <si>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</si>
  <si>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</si>
  <si>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</si>
  <si>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</si>
  <si>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</si>
  <si>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</si>
  <si>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</si>
  <si>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</si>
  <si>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</si>
  <si>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</si>
  <si>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</si>
  <si>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</si>
  <si>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</si>
  <si>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</si>
  <si>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</si>
  <si>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</si>
  <si>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</si>
  <si>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</si>
  <si>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</si>
  <si>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</si>
  <si>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</si>
  <si>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</si>
  <si>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</si>
  <si>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</si>
  <si>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</si>
  <si>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</si>
  <si>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</si>
  <si>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</si>
  <si>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</si>
  <si>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</si>
  <si>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</si>
  <si>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</si>
  <si>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</si>
  <si>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</si>
  <si>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</si>
  <si>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</si>
  <si>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</si>
  <si>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</si>
  <si>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</si>
  <si>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</si>
  <si>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</si>
  <si>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</si>
  <si>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</si>
  <si>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</si>
  <si>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</si>
  <si>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</si>
  <si>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</si>
  <si>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</si>
  <si>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</si>
  <si>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</si>
  <si>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</si>
  <si>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</si>
  <si>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</si>
  <si>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</si>
  <si>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</si>
  <si>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</si>
  <si>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</si>
  <si>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</si>
  <si>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</si>
  <si>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</si>
  <si>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</si>
  <si>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</si>
  <si>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</si>
  <si>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</si>
  <si>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</si>
  <si>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</si>
  <si>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</si>
  <si>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</si>
  <si>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</si>
  <si>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</si>
  <si>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</si>
  <si>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</si>
  <si>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</si>
  <si>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</si>
  <si>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</si>
  <si>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</si>
  <si>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</si>
  <si>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</si>
  <si>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</si>
  <si>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</si>
  <si>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</si>
  <si>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</si>
  <si>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</si>
  <si>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</si>
  <si>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</si>
  <si>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</si>
  <si>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</si>
  <si>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</si>
  <si>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</si>
  <si>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</si>
  <si>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</si>
  <si>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</si>
  <si>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</si>
  <si>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</si>
  <si>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</si>
  <si>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</si>
  <si>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</si>
  <si>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</si>
  <si>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</si>
  <si>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</si>
  <si>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</si>
  <si>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</si>
  <si>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</si>
  <si>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</si>
  <si>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</si>
  <si>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</si>
  <si>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</si>
  <si>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</si>
  <si>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</si>
  <si>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</si>
  <si>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</si>
  <si>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</si>
  <si>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</si>
  <si>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</si>
  <si>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</si>
  <si>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</si>
  <si>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</si>
  <si>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</si>
  <si>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</si>
  <si>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</si>
  <si>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</si>
  <si>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</si>
  <si>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</si>
  <si>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</si>
  <si>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</si>
  <si>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</si>
  <si>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</si>
  <si>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</si>
  <si>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</si>
  <si>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</si>
  <si>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</si>
  <si>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</si>
  <si>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</si>
  <si>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</si>
  <si>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</si>
  <si>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</si>
  <si>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</si>
  <si>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</si>
  <si>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</si>
  <si>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</si>
  <si>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</si>
  <si>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</si>
  <si>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</si>
  <si>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</si>
  <si>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</si>
  <si>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</si>
  <si>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</si>
  <si>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</si>
  <si>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</si>
  <si>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</si>
  <si>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</si>
  <si>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</si>
  <si>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</si>
  <si>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</si>
  <si>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</si>
  <si>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</si>
  <si>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</si>
  <si>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</si>
  <si>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</si>
  <si>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</si>
  <si>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</si>
  <si>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</si>
  <si>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</si>
  <si>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</si>
  <si>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</si>
  <si>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</si>
  <si>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</si>
  <si>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</si>
  <si>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</si>
  <si>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</si>
  <si>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</si>
  <si>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</si>
  <si>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</si>
  <si>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</si>
  <si>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</si>
  <si>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</si>
  <si>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</si>
  <si>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</si>
  <si>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</si>
  <si>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</si>
  <si>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</si>
  <si>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</si>
  <si>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</si>
  <si>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</si>
  <si>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</si>
  <si>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</si>
  <si>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</si>
  <si>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</si>
  <si>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</si>
  <si>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</si>
  <si>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</si>
  <si>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</si>
  <si>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</si>
  <si>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</si>
  <si>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</si>
  <si>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</si>
  <si>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</si>
  <si>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</si>
  <si>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</si>
  <si>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</si>
  <si>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</si>
  <si>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</si>
  <si>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</si>
  <si>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</si>
  <si>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</si>
  <si>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</si>
  <si>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</si>
  <si>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</si>
  <si>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</si>
  <si>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</si>
  <si>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</si>
  <si>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</si>
  <si>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</si>
  <si>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</si>
  <si>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</si>
  <si>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</si>
  <si>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</si>
  <si>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</si>
  <si>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</si>
  <si>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</si>
  <si>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</si>
  <si>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</si>
  <si>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</si>
  <si>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</si>
  <si>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</si>
  <si>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</si>
  <si>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</si>
  <si>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</si>
  <si>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</si>
  <si>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</si>
  <si>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</si>
  <si>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</si>
  <si>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</si>
  <si>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</si>
  <si>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</si>
  <si>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</si>
  <si>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</si>
  <si>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</si>
  <si>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</si>
  <si>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</si>
  <si>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</si>
  <si>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</si>
  <si>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</si>
  <si>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</si>
  <si>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</si>
  <si>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</si>
  <si>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</si>
  <si>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</si>
  <si>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</si>
  <si>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</si>
  <si>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</si>
  <si>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</si>
  <si>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</si>
  <si>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</si>
  <si>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</si>
  <si>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</si>
  <si>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</si>
  <si>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</si>
  <si>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</si>
  <si>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</si>
  <si>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</si>
  <si>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</si>
  <si>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</si>
  <si>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</si>
  <si>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</si>
  <si>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</si>
  <si>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</si>
  <si>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</si>
  <si>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</si>
  <si>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</si>
  <si>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</si>
  <si>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</si>
  <si>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</si>
  <si>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</si>
  <si>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</si>
  <si>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</si>
  <si>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</si>
  <si>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</si>
  <si>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</si>
  <si>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</si>
  <si>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</si>
  <si>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</si>
  <si>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</si>
  <si>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</si>
  <si>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</si>
  <si>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</si>
  <si>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</si>
  <si>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</si>
  <si>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</si>
  <si>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</si>
  <si>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</si>
  <si>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</si>
  <si>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</si>
  <si>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</si>
  <si>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</si>
  <si>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</si>
  <si>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</si>
  <si>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</si>
  <si>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</si>
  <si>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</si>
  <si>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</si>
  <si>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</si>
  <si>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</si>
  <si>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</si>
  <si>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</si>
  <si>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</si>
  <si>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</si>
  <si>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</si>
  <si>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</si>
  <si>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</si>
  <si>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</si>
  <si>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</si>
  <si>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</si>
  <si>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</si>
  <si>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</si>
  <si>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</si>
  <si>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</si>
  <si>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</si>
  <si>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</si>
  <si>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</si>
  <si>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</si>
  <si>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</si>
  <si>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</si>
  <si>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</si>
  <si>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</si>
  <si>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</si>
  <si>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</si>
  <si>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</si>
  <si>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</si>
  <si>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</si>
  <si>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</si>
  <si>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</si>
  <si>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</si>
  <si>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</si>
  <si>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</si>
  <si>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</si>
  <si>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</si>
  <si>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</si>
  <si>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</si>
  <si>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</si>
  <si>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</si>
  <si>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</si>
  <si>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</si>
  <si>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</si>
  <si>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</si>
  <si>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</si>
  <si>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</si>
  <si>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</si>
  <si>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</si>
  <si>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</si>
  <si>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</si>
  <si>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</si>
  <si>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</si>
  <si>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</si>
  <si>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</si>
  <si>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</si>
  <si>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</si>
  <si>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</si>
  <si>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</si>
  <si>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</si>
  <si>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</si>
  <si>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</si>
  <si>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</si>
  <si>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</si>
  <si>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</si>
  <si>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</si>
  <si>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</si>
  <si>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</si>
  <si>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</si>
  <si>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</si>
  <si>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</si>
  <si>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</si>
  <si>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</si>
  <si>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</si>
  <si>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</si>
  <si>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</si>
  <si>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</si>
  <si>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</si>
  <si>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</si>
  <si>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</si>
  <si>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</si>
  <si>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</si>
  <si>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</si>
  <si>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</si>
  <si>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</si>
  <si>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</si>
  <si>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</si>
  <si>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</si>
  <si>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</si>
  <si>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</si>
  <si>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</si>
  <si>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</si>
  <si>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</si>
  <si>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</si>
  <si>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</si>
  <si>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</si>
  <si>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</si>
  <si>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</si>
  <si>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</si>
  <si>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</si>
  <si>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</si>
  <si>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</si>
  <si>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</si>
  <si>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</si>
  <si>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</si>
  <si>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</si>
  <si>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</si>
  <si>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</si>
  <si>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</si>
  <si>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</si>
  <si>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</si>
  <si>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</si>
  <si>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</si>
  <si>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</si>
  <si>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</si>
  <si>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</si>
  <si>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</si>
  <si>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</si>
  <si>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</si>
  <si>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</si>
  <si>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</si>
  <si>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</si>
  <si>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</si>
  <si>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</si>
  <si>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</si>
  <si>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</si>
  <si>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</si>
  <si>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</si>
  <si>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</si>
  <si>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</si>
  <si>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</si>
  <si>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</si>
  <si>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</si>
  <si>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</si>
  <si>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</si>
  <si>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</si>
  <si>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</si>
  <si>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</si>
  <si>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</si>
  <si>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</si>
  <si>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</si>
  <si>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</si>
  <si>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</si>
  <si>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</si>
  <si>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</si>
  <si>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</si>
  <si>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</si>
  <si>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</si>
  <si>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</si>
  <si>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</si>
  <si>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</si>
  <si>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</si>
  <si>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</si>
  <si>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</si>
  <si>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</si>
  <si>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</si>
  <si>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</si>
  <si>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</si>
  <si>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</si>
  <si>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</si>
  <si>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</si>
  <si>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</si>
  <si>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</si>
  <si>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</si>
  <si>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</si>
  <si>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</si>
  <si>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</si>
  <si>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</si>
  <si>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</si>
  <si>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</si>
  <si>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</si>
  <si>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</si>
  <si>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</si>
  <si>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</si>
  <si>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</si>
  <si>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</si>
  <si>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</si>
  <si>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</si>
  <si>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</si>
  <si>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</si>
  <si>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</si>
  <si>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</si>
  <si>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</si>
  <si>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</si>
  <si>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</si>
  <si>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</si>
  <si>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</si>
  <si>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</si>
  <si>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</si>
  <si>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</si>
  <si>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</si>
  <si>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</si>
  <si>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</si>
  <si>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</si>
  <si>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</si>
  <si>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</si>
  <si>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</si>
  <si>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</si>
  <si>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</si>
  <si>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</si>
  <si>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</si>
  <si>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</si>
  <si>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</si>
  <si>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</si>
  <si>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</si>
  <si>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</si>
  <si>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</si>
  <si>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</si>
  <si>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</si>
  <si>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</si>
  <si>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</si>
  <si>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</si>
  <si>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</si>
  <si>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</si>
  <si>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</si>
  <si>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</si>
  <si>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</si>
  <si>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</si>
  <si>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</si>
  <si>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</si>
  <si>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</si>
  <si>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</si>
  <si>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</si>
  <si>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</si>
  <si>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</si>
  <si>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</si>
  <si>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</si>
  <si>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</si>
  <si>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</si>
  <si>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</si>
  <si>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</si>
  <si>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</si>
  <si>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</si>
  <si>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</si>
  <si>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</si>
  <si>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</si>
  <si>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</si>
  <si>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</si>
  <si>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</si>
  <si>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</si>
  <si>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</si>
  <si>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</si>
  <si>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</si>
  <si>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</si>
  <si>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</si>
  <si>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</si>
  <si>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</si>
  <si>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</si>
  <si>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</si>
  <si>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</si>
  <si>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</si>
  <si>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</si>
  <si>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</si>
  <si>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</si>
  <si>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</si>
  <si>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</si>
  <si>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</si>
  <si>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</si>
  <si>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</si>
  <si>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</si>
  <si>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</si>
  <si>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</si>
  <si>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</si>
  <si>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</si>
  <si>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</si>
  <si>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</si>
  <si>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</si>
  <si>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</si>
  <si>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</si>
  <si>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</si>
  <si>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</si>
  <si>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</si>
  <si>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</si>
  <si>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</si>
  <si>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</si>
  <si>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</si>
  <si>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</si>
  <si>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</si>
  <si>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</si>
  <si>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</si>
  <si>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</si>
  <si>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</si>
  <si>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</si>
  <si>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</si>
  <si>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</si>
  <si>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</si>
  <si>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</si>
  <si>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</si>
  <si>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</si>
  <si>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</si>
  <si>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</si>
  <si>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</si>
  <si>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</si>
  <si>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</si>
  <si>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</si>
  <si>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</si>
  <si>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</si>
  <si>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</si>
  <si>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</si>
  <si>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</si>
  <si>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</si>
  <si>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</si>
  <si>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</si>
  <si>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</si>
  <si>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</si>
  <si>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</si>
  <si>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</si>
  <si>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</si>
  <si>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</si>
  <si>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</si>
  <si>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</si>
  <si>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</si>
  <si>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</si>
  <si>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</si>
  <si>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</si>
  <si>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</si>
  <si>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</si>
  <si>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</si>
  <si>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</si>
  <si>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</si>
  <si>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</si>
  <si>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</si>
  <si>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</si>
  <si>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</si>
  <si>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</si>
  <si>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</si>
  <si>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</si>
  <si>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</si>
  <si>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</si>
  <si>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</si>
  <si>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</si>
  <si>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</si>
  <si>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</si>
  <si>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</si>
  <si>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</si>
  <si>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</si>
  <si>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</si>
  <si>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</si>
  <si>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</si>
  <si>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</si>
  <si>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</si>
  <si>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</si>
  <si>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</si>
  <si>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</si>
  <si>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</si>
  <si>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</si>
  <si>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</si>
  <si>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</si>
  <si>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</si>
  <si>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</si>
  <si>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</si>
  <si>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</si>
  <si>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</si>
  <si>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</si>
  <si>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</si>
  <si>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</si>
  <si>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</si>
  <si>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</si>
  <si>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</si>
  <si>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</si>
  <si>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</si>
  <si>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</si>
  <si>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</si>
  <si>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</si>
  <si>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</si>
  <si>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</si>
  <si>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</si>
  <si>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</si>
  <si>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</si>
  <si>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</si>
  <si>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</si>
  <si>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</si>
  <si>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</si>
  <si>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</si>
  <si>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</si>
  <si>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</si>
  <si>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</si>
  <si>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</si>
  <si>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</si>
  <si>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</si>
  <si>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</si>
  <si>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</si>
  <si>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</si>
  <si>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</si>
  <si>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</si>
  <si>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</si>
  <si>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</si>
  <si>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</si>
  <si>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</si>
  <si>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</si>
  <si>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</si>
  <si>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</si>
  <si>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</si>
  <si>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</si>
  <si>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</si>
  <si>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</si>
  <si>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</si>
  <si>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</si>
  <si>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</si>
  <si>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</si>
  <si>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</si>
  <si>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</si>
  <si>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</si>
  <si>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</si>
  <si>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</si>
  <si>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</si>
  <si>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</si>
  <si>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</si>
  <si>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</si>
  <si>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</si>
  <si>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</si>
  <si>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</si>
  <si>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</si>
  <si>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</si>
  <si>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</si>
  <si>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</si>
  <si>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</si>
  <si>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</si>
  <si>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</si>
  <si>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</si>
  <si>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</si>
  <si>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</si>
  <si>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</si>
  <si>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</si>
  <si>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</si>
  <si>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</si>
  <si>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</si>
  <si>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</si>
  <si>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</si>
  <si>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</si>
  <si>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</si>
  <si>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</si>
  <si>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</si>
  <si>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</si>
  <si>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</si>
  <si>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</si>
  <si>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</si>
  <si>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</si>
  <si>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</si>
  <si>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</si>
  <si>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</si>
  <si>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</si>
  <si>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</si>
  <si>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</si>
  <si>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</si>
  <si>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</si>
  <si>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</si>
  <si>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</si>
  <si>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</si>
  <si>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</si>
  <si>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</si>
  <si>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</si>
  <si>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</si>
  <si>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</si>
  <si>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</si>
  <si>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</si>
  <si>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</si>
  <si>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</si>
  <si>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</si>
  <si>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</si>
  <si>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</si>
  <si>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</si>
  <si>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</si>
  <si>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</si>
  <si>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</si>
  <si>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</si>
  <si>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</si>
  <si>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</si>
  <si>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</si>
  <si>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</si>
  <si>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</si>
  <si>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</si>
  <si>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</si>
  <si>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</si>
  <si>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</si>
  <si>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</si>
  <si>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</si>
  <si>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</si>
  <si>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</si>
  <si>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</si>
  <si>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</si>
  <si>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</si>
  <si>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</si>
  <si>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</si>
  <si>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</si>
  <si>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</si>
  <si>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</si>
  <si>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</si>
  <si>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</si>
  <si>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</si>
  <si>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</si>
  <si>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</si>
  <si>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</si>
  <si>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</si>
  <si>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</si>
  <si>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</si>
  <si>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</si>
  <si>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</si>
  <si>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</si>
  <si>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</si>
  <si>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</si>
  <si>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</si>
  <si>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</si>
  <si>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</si>
  <si>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</si>
  <si>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</si>
  <si>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</si>
  <si>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</si>
  <si>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</si>
  <si>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</si>
  <si>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</si>
  <si>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</si>
  <si>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</si>
  <si>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</si>
  <si>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</si>
  <si>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</si>
  <si>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</si>
  <si>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</si>
  <si>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</si>
  <si>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</si>
  <si>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</si>
  <si>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</si>
  <si>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</si>
  <si>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</si>
  <si>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</si>
  <si>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</si>
  <si>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</si>
  <si>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</si>
  <si>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</si>
  <si>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</si>
  <si>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</si>
  <si>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</si>
  <si>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</si>
  <si>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</si>
  <si>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</si>
  <si>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</si>
  <si>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</si>
  <si>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</si>
  <si>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</si>
  <si>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</si>
  <si>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</si>
  <si>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</si>
  <si>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</si>
  <si>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</si>
  <si>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</si>
  <si>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</si>
  <si>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</si>
  <si>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</si>
  <si>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</si>
  <si>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</si>
  <si>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</si>
  <si>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</si>
  <si>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</si>
  <si>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</si>
  <si>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</si>
  <si>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</si>
  <si>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</si>
  <si>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</si>
  <si>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</si>
  <si>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</si>
  <si>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</si>
  <si>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</si>
  <si>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</si>
  <si>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</si>
  <si>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</si>
  <si>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</si>
  <si>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</si>
  <si>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</si>
  <si>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</si>
  <si>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</si>
  <si>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</si>
  <si>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</si>
  <si>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</si>
  <si>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</si>
  <si>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</si>
  <si>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</si>
  <si>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</si>
  <si>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</si>
  <si>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</si>
  <si>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</si>
  <si>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</si>
  <si>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</si>
  <si>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</si>
  <si>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</si>
  <si>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</si>
  <si>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</si>
  <si>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</si>
  <si>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</si>
  <si>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</si>
  <si>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</si>
  <si>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</si>
  <si>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</si>
  <si>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</si>
  <si>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</si>
  <si>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</si>
  <si>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</si>
  <si>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</si>
  <si>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</si>
  <si>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</si>
  <si>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</si>
  <si>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</si>
  <si>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</si>
  <si>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</si>
  <si>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</si>
  <si>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</si>
  <si>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</si>
  <si>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</si>
  <si>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</si>
  <si>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</si>
  <si>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</si>
  <si>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</si>
  <si>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</si>
  <si>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</si>
  <si>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</si>
  <si>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</si>
  <si>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</si>
  <si>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</si>
  <si>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</si>
  <si>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</si>
  <si>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</si>
  <si>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</si>
  <si>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</si>
  <si>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</si>
  <si>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</si>
  <si>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</si>
  <si>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</si>
  <si>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</si>
  <si>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</si>
  <si>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</si>
  <si>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</si>
  <si>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</si>
  <si>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</si>
  <si>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</si>
  <si>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</si>
  <si>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</si>
  <si>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</si>
  <si>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</si>
  <si>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</si>
  <si>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</si>
  <si>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</si>
  <si>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</si>
  <si>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</si>
  <si>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</si>
  <si>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</si>
  <si>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</si>
  <si>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</si>
  <si>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</si>
  <si>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</si>
  <si>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</si>
  <si>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</si>
  <si>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</si>
  <si>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</si>
  <si>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</si>
  <si>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</si>
  <si>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</si>
  <si>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</si>
  <si>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</si>
  <si>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</si>
  <si>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</si>
  <si>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</si>
  <si>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</si>
  <si>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</si>
  <si>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</si>
  <si>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</si>
  <si>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</si>
  <si>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</si>
  <si>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</si>
  <si>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</si>
  <si>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</si>
  <si>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</si>
  <si>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</si>
  <si>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</si>
  <si>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</si>
  <si>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</si>
  <si>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</si>
  <si>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</si>
  <si>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</si>
  <si>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</si>
  <si>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</si>
  <si>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</si>
  <si>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</si>
  <si>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</si>
  <si>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</si>
  <si>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</si>
  <si>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</si>
  <si>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</si>
  <si>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</si>
  <si>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</si>
  <si>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</si>
  <si>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</si>
  <si>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</si>
  <si>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</si>
  <si>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</si>
  <si>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</si>
  <si>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</si>
  <si>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</si>
  <si>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</si>
  <si>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</si>
  <si>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</si>
  <si>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</si>
  <si>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</si>
  <si>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</si>
  <si>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</si>
  <si>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</si>
  <si>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</si>
  <si>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</si>
  <si>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</si>
  <si>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</si>
  <si>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</si>
  <si>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</si>
  <si>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</si>
  <si>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</si>
  <si>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</si>
  <si>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</si>
  <si>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</si>
  <si>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</si>
  <si>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</si>
  <si>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</si>
  <si>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</si>
  <si>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</si>
  <si>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</si>
  <si>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</si>
  <si>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</si>
  <si>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</si>
  <si>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</si>
  <si>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</si>
  <si>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</si>
  <si>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</si>
  <si>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</si>
  <si>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</si>
  <si>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</si>
  <si>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</si>
  <si>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</si>
  <si>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</si>
  <si>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</si>
  <si>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</si>
  <si>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</si>
  <si>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</si>
  <si>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</si>
  <si>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</si>
  <si>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</si>
  <si>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</si>
  <si>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</si>
  <si>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</si>
  <si>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</si>
  <si>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</si>
  <si>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</si>
  <si>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</si>
  <si>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</si>
  <si>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</si>
  <si>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</si>
  <si>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</si>
  <si>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</si>
  <si>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</si>
  <si>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</si>
  <si>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</si>
  <si>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</si>
  <si>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</si>
  <si>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</si>
  <si>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</si>
  <si>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</si>
  <si>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</si>
  <si>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</si>
  <si>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</si>
  <si>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</si>
  <si>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</si>
  <si>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</si>
  <si>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</si>
  <si>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</si>
  <si>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</si>
  <si>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</si>
  <si>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</si>
  <si>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</si>
  <si>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</si>
  <si>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</si>
  <si>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</si>
  <si>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</si>
  <si>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</si>
  <si>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</si>
  <si>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</si>
  <si>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</si>
  <si>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</si>
  <si>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</si>
  <si>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</si>
  <si>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</si>
  <si>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</si>
  <si>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</si>
  <si>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</si>
  <si>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</si>
  <si>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</si>
  <si>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</si>
  <si>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</si>
  <si>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</si>
  <si>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</si>
  <si>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</si>
  <si>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</si>
  <si>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</si>
  <si>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</si>
  <si>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</si>
  <si>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</si>
  <si>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</si>
  <si>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</si>
  <si>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</si>
  <si>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</si>
  <si>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</si>
  <si>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</si>
  <si>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</si>
  <si>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</si>
  <si>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</si>
  <si>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</si>
  <si>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</si>
  <si>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</si>
  <si>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</si>
  <si>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</si>
  <si>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</si>
  <si>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</si>
  <si>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</si>
  <si>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</si>
  <si>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</si>
  <si>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</si>
  <si>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</si>
  <si>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</si>
  <si>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</si>
  <si>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</si>
  <si>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</si>
  <si>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</si>
  <si>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</si>
  <si>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</si>
  <si>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</si>
  <si>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</si>
  <si>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</si>
  <si>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</si>
  <si>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</si>
  <si>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</si>
  <si>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</si>
  <si>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</si>
  <si>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</si>
  <si>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</si>
  <si>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</si>
  <si>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</si>
  <si>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</si>
  <si>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</si>
  <si>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</si>
  <si>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</si>
  <si>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</si>
  <si>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</si>
  <si>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</si>
  <si>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</si>
  <si>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</si>
  <si>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</si>
  <si>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</si>
  <si>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</si>
  <si>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</si>
  <si>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</si>
  <si>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</si>
  <si>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</si>
  <si>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</si>
  <si>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</si>
  <si>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</si>
  <si>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</si>
  <si>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</si>
  <si>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</si>
  <si>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</si>
  <si>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</si>
  <si>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</si>
  <si>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</si>
  <si>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</si>
  <si>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</si>
  <si>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</si>
  <si>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</si>
  <si>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</si>
  <si>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</si>
  <si>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</si>
  <si>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</si>
  <si>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</si>
  <si>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</si>
  <si>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</si>
  <si>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</si>
  <si>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</si>
  <si>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</si>
  <si>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</si>
  <si>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</si>
  <si>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</si>
  <si>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</si>
  <si>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</si>
  <si>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</si>
  <si>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</si>
  <si>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</si>
  <si>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</si>
  <si>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</si>
  <si>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</si>
  <si>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</si>
  <si>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</si>
  <si>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</si>
  <si>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</si>
  <si>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</si>
  <si>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</si>
  <si>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</si>
  <si>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</si>
  <si>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</si>
  <si>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</si>
  <si>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</si>
  <si>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</si>
  <si>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</si>
  <si>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</si>
  <si>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</si>
  <si>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</si>
  <si>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</si>
  <si>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</si>
  <si>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</si>
  <si>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</si>
  <si>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</si>
  <si>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</si>
  <si>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</si>
  <si>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</si>
  <si>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</si>
  <si>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</si>
  <si>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</si>
  <si>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</si>
  <si>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</si>
  <si>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</si>
  <si>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</si>
  <si>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</si>
  <si>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</si>
  <si>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</si>
  <si>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</si>
  <si>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</si>
  <si>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</si>
  <si>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</si>
  <si>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</si>
  <si>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</si>
  <si>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</si>
  <si>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</si>
  <si>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</si>
  <si>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</si>
  <si>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</si>
  <si>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</si>
  <si>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</si>
  <si>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</si>
  <si>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</si>
  <si>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</si>
  <si>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</si>
  <si>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</si>
  <si>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</si>
  <si>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</si>
  <si>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</si>
  <si>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</si>
  <si>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</si>
  <si>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</si>
  <si>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</si>
  <si>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</si>
  <si>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</si>
  <si>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</si>
  <si>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</si>
  <si>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</si>
  <si>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</si>
  <si>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</si>
  <si>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</si>
  <si>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</si>
  <si>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</si>
  <si>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</si>
  <si>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</si>
  <si>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</si>
  <si>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</si>
  <si>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</si>
  <si>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</si>
  <si>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</si>
  <si>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</si>
  <si>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</si>
  <si>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</si>
  <si>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</si>
  <si>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</si>
  <si>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</si>
  <si>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</si>
  <si>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</si>
  <si>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</si>
  <si>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</si>
  <si>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</si>
  <si>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</si>
  <si>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</si>
  <si>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</si>
  <si>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</si>
  <si>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</si>
  <si>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</si>
  <si>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</si>
  <si>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</si>
  <si>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</si>
  <si>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</si>
  <si>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</si>
  <si>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</si>
  <si>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</si>
  <si>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</si>
  <si>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</si>
  <si>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</si>
  <si>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</si>
  <si>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</si>
  <si>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</si>
  <si>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</si>
  <si>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</si>
  <si>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</si>
  <si>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</si>
  <si>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</si>
  <si>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</si>
  <si>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</si>
  <si>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</si>
  <si>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</si>
  <si>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</si>
  <si>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</si>
  <si>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</si>
  <si>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</si>
  <si>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</si>
  <si>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</si>
  <si>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</si>
  <si>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</si>
  <si>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</si>
  <si>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</si>
  <si>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</si>
  <si>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</si>
  <si>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</si>
  <si>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</si>
  <si>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</si>
  <si>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</si>
  <si>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</si>
  <si>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</si>
  <si>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</si>
  <si>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</si>
  <si>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</si>
  <si>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</si>
  <si>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</si>
  <si>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</si>
  <si>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</si>
  <si>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</si>
  <si>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</si>
  <si>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</si>
  <si>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</si>
  <si>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</si>
  <si>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</si>
  <si>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</si>
  <si>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</si>
  <si>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</si>
  <si>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</si>
  <si>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</si>
  <si>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</si>
  <si>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</si>
  <si>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</si>
  <si>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</si>
  <si>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</si>
  <si>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</si>
  <si>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</si>
  <si>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</si>
  <si>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</si>
  <si>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</si>
  <si>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</si>
  <si>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</si>
  <si>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</si>
  <si>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</si>
  <si>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</si>
  <si>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</si>
  <si>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</si>
  <si>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</si>
  <si>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</si>
  <si>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</si>
  <si>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</si>
  <si>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</si>
  <si>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</si>
  <si>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</si>
  <si>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</si>
  <si>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</si>
  <si>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</si>
  <si>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</si>
  <si>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</si>
  <si>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</si>
  <si>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</si>
  <si>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</si>
  <si>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</si>
  <si>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</si>
  <si>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</si>
  <si>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</si>
  <si>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</si>
  <si>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</si>
  <si>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</si>
  <si>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</si>
  <si>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</si>
  <si>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</si>
  <si>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</si>
  <si>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</si>
  <si>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</si>
  <si>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</si>
  <si>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</si>
  <si>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</si>
  <si>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</si>
  <si>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</si>
  <si>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</si>
  <si>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</si>
  <si>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</si>
  <si>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</si>
  <si>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</si>
  <si>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</si>
  <si>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</si>
  <si>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</si>
  <si>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</si>
  <si>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</si>
  <si>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</si>
  <si>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</si>
  <si>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</si>
  <si>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</si>
  <si>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</si>
  <si>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</si>
  <si>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</si>
  <si>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</si>
  <si>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</si>
  <si>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</si>
  <si>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</si>
  <si>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</si>
  <si>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</si>
  <si>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</si>
  <si>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</si>
  <si>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</si>
  <si>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</si>
  <si>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</si>
  <si>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</si>
  <si>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</si>
  <si>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</si>
  <si>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</si>
  <si>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</si>
  <si>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</si>
  <si>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</si>
  <si>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</si>
  <si>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</si>
  <si>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</si>
  <si>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</si>
  <si>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</si>
  <si>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</si>
  <si>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</si>
  <si>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</si>
  <si>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</si>
  <si>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</si>
  <si>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</si>
  <si>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</si>
  <si>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</si>
  <si>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</si>
  <si>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</si>
  <si>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</si>
  <si>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</si>
  <si>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</si>
  <si>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</si>
  <si>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</si>
  <si>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</si>
  <si>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</si>
  <si>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</si>
  <si>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</si>
  <si>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</si>
  <si>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</si>
  <si>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</si>
  <si>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</si>
  <si>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</si>
  <si>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</si>
  <si>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</si>
  <si>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</si>
  <si>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</si>
  <si>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</si>
  <si>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</si>
  <si>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</si>
  <si>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</si>
  <si>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</si>
  <si>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</si>
  <si>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</si>
  <si>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</si>
  <si>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</si>
  <si>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</si>
  <si>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</si>
  <si>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</si>
  <si>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</si>
  <si>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</si>
  <si>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</si>
  <si>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</si>
  <si>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</si>
  <si>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</si>
  <si>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</si>
  <si>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</si>
  <si>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</si>
  <si>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</si>
  <si>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</si>
  <si>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</si>
  <si>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</si>
  <si>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</si>
  <si>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</si>
  <si>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</si>
  <si>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</si>
  <si>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</si>
  <si>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</si>
  <si>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</si>
  <si>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</si>
  <si>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</si>
  <si>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</si>
  <si>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</si>
  <si>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</si>
  <si>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</si>
  <si>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</si>
  <si>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</si>
  <si>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</si>
  <si>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</si>
  <si>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</si>
  <si>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</si>
  <si>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</si>
  <si>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</si>
  <si>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</si>
  <si>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</si>
  <si>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</si>
  <si>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</si>
  <si>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</si>
  <si>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</si>
  <si>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</si>
  <si>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</si>
  <si>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</si>
  <si>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</si>
  <si>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</si>
  <si>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</si>
  <si>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</si>
  <si>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</si>
  <si>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</si>
  <si>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</si>
  <si>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</si>
  <si>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</si>
  <si>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</si>
  <si>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</si>
  <si>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</si>
  <si>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</si>
  <si>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</si>
  <si>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</si>
  <si>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</si>
  <si>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</si>
  <si>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</si>
  <si>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</si>
  <si>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</si>
  <si>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</si>
  <si>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</si>
  <si>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</si>
  <si>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</si>
  <si>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</si>
  <si>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</si>
  <si>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</si>
  <si>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</si>
  <si>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</si>
  <si>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</si>
  <si>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</si>
  <si>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</si>
  <si>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</si>
  <si>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</si>
  <si>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</si>
  <si>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</si>
  <si>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</si>
  <si>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</si>
  <si>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</si>
  <si>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</si>
  <si>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</si>
  <si>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</si>
  <si>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</si>
  <si>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</si>
  <si>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</si>
  <si>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</si>
  <si>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</si>
  <si>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</si>
  <si>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</si>
  <si>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</si>
  <si>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</si>
  <si>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</si>
  <si>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</si>
  <si>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</si>
  <si>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</si>
  <si>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</si>
  <si>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</si>
  <si>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</si>
  <si>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</si>
  <si>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</si>
  <si>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</si>
  <si>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</si>
  <si>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</si>
  <si>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</si>
  <si>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</si>
  <si>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</si>
  <si>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</si>
  <si>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</si>
  <si>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</si>
  <si>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</si>
  <si>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</si>
  <si>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</si>
  <si>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</si>
  <si>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</si>
  <si>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</si>
  <si>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</si>
  <si>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</si>
  <si>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</si>
  <si>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</si>
  <si>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</si>
  <si>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</si>
  <si>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</si>
  <si>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</si>
  <si>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</si>
  <si>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</si>
  <si>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</si>
  <si>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</si>
  <si>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</si>
  <si>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</si>
  <si>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</si>
  <si>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</si>
  <si>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</si>
  <si>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</si>
  <si>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</si>
  <si>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</si>
  <si>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</si>
  <si>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</si>
  <si>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</si>
  <si>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</si>
  <si>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</si>
  <si>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</si>
  <si>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</si>
  <si>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</si>
  <si>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</si>
  <si>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</si>
  <si>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</si>
  <si>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</si>
  <si>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</si>
  <si>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</si>
  <si>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</si>
  <si>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</si>
  <si>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</si>
  <si>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</si>
  <si>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</si>
  <si>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</si>
  <si>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</si>
  <si>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</si>
  <si>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</si>
  <si>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</si>
  <si>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</si>
  <si>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</si>
  <si>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</si>
  <si>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</si>
  <si>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</si>
  <si>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</si>
  <si>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</si>
  <si>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</si>
  <si>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</si>
  <si>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</si>
  <si>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</si>
  <si>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</si>
  <si>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</si>
  <si>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</si>
  <si>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</si>
  <si>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</si>
  <si>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</si>
  <si>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</si>
  <si>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</si>
  <si>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</si>
  <si>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</si>
  <si>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</si>
  <si>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</si>
  <si>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</si>
  <si>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</si>
  <si>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</si>
  <si>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</si>
  <si>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</si>
  <si>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</si>
  <si>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</si>
  <si>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</si>
  <si>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</si>
  <si>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</si>
  <si>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</si>
  <si>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</si>
  <si>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</si>
  <si>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</si>
  <si>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</si>
  <si>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</si>
  <si>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</si>
  <si>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</si>
  <si>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</si>
  <si>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</si>
  <si>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</si>
  <si>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</si>
  <si>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</si>
  <si>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</si>
  <si>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</si>
  <si>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</si>
  <si>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</si>
  <si>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</si>
  <si>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</si>
  <si>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</si>
  <si>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</si>
  <si>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</si>
  <si>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</si>
  <si>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</si>
  <si>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</si>
  <si>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</si>
  <si>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</si>
  <si>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</si>
  <si>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</si>
  <si>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</si>
  <si>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</si>
  <si>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</si>
  <si>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</si>
  <si>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</si>
  <si>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</si>
  <si>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</si>
  <si>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</si>
  <si>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</si>
  <si>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</si>
  <si>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</si>
  <si>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</si>
  <si>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</si>
  <si>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</si>
  <si>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</si>
  <si>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</si>
  <si>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</si>
  <si>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</si>
  <si>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</si>
  <si>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</si>
  <si>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</si>
  <si>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</si>
  <si>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</si>
  <si>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</si>
  <si>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</si>
  <si>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</si>
  <si>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</si>
  <si>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</si>
  <si>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</si>
  <si>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</si>
  <si>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</si>
  <si>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</si>
  <si>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</si>
  <si>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</si>
  <si>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</si>
  <si>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</si>
  <si>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</si>
  <si>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</si>
  <si>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</si>
  <si>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</si>
  <si>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</si>
  <si>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</si>
  <si>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</si>
  <si>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</si>
  <si>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</si>
  <si>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</si>
  <si>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</si>
  <si>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</si>
  <si>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</si>
  <si>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</si>
  <si>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</si>
  <si>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</si>
  <si>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</si>
  <si>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</si>
  <si>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</si>
  <si>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</si>
  <si>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</si>
  <si>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</si>
  <si>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</si>
  <si>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</si>
  <si>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</si>
  <si>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</si>
  <si>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</si>
  <si>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</si>
  <si>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</si>
  <si>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</si>
  <si>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</si>
  <si>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</si>
  <si>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</si>
  <si>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</si>
  <si>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</si>
  <si>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</si>
  <si>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</si>
  <si>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</si>
  <si>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</si>
  <si>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</si>
  <si>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</si>
  <si>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</si>
  <si>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</si>
  <si>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</si>
  <si>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</si>
  <si>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</si>
  <si>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</si>
  <si>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</si>
  <si>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</si>
  <si>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</si>
  <si>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</si>
  <si>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</si>
  <si>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</si>
  <si>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</si>
  <si>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</si>
  <si>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</si>
  <si>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</si>
  <si>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</si>
  <si>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</si>
  <si>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</si>
  <si>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</si>
  <si>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</si>
  <si>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</si>
  <si>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</si>
  <si>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</si>
  <si>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</si>
  <si>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</si>
  <si>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</si>
  <si>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</si>
  <si>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</si>
  <si>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</si>
  <si>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</si>
  <si>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</si>
  <si>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</si>
  <si>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</si>
  <si>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</si>
  <si>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</si>
  <si>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</si>
  <si>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</si>
  <si>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</si>
  <si>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</si>
  <si>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</si>
  <si>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</si>
  <si>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</si>
  <si>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</si>
  <si>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</si>
  <si>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</si>
  <si>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</si>
  <si>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</si>
  <si>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</si>
  <si>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</si>
  <si>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</si>
  <si>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</si>
  <si>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</si>
  <si>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</si>
  <si>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</si>
  <si>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</si>
  <si>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</si>
  <si>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</si>
  <si>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</si>
  <si>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</si>
  <si>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</si>
  <si>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</si>
  <si>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</si>
  <si>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</si>
  <si>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</si>
  <si>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</si>
  <si>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</si>
  <si>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</si>
  <si>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</si>
  <si>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</si>
  <si>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</si>
  <si>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</si>
  <si>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</si>
  <si>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</si>
  <si>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</si>
  <si>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</si>
  <si>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</si>
  <si>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</si>
  <si>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</si>
  <si>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</si>
  <si>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</si>
  <si>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</si>
  <si>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</si>
  <si>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</si>
  <si>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</si>
  <si>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</si>
  <si>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</si>
  <si>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</si>
  <si>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</si>
  <si>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</si>
  <si>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</si>
  <si>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</si>
  <si>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</si>
  <si>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</si>
  <si>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</si>
  <si>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</si>
  <si>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</si>
  <si>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</si>
  <si>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</si>
  <si>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</si>
  <si>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</si>
  <si>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</si>
  <si>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</si>
  <si>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</si>
  <si>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</si>
  <si>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</si>
  <si>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</si>
  <si>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</si>
  <si>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</si>
  <si>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</si>
  <si>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</si>
  <si>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</si>
  <si>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</si>
  <si>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</si>
  <si>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</si>
  <si>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</si>
  <si>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</si>
  <si>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</si>
  <si>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</si>
  <si>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</si>
  <si>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</si>
  <si>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</si>
  <si>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</si>
  <si>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</si>
  <si>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</si>
  <si>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</si>
  <si>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</si>
  <si>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</si>
  <si>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</si>
  <si>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</si>
  <si>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</si>
  <si>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</si>
  <si>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</si>
  <si>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</si>
  <si>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</si>
  <si>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</si>
  <si>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</si>
  <si>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</si>
  <si>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</si>
  <si>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</si>
  <si>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</si>
  <si>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</si>
  <si>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</si>
  <si>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</si>
  <si>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</si>
  <si>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</si>
  <si>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</si>
  <si>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</si>
  <si>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</si>
  <si>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</si>
  <si>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</si>
  <si>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</si>
  <si>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</si>
  <si>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</si>
  <si>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</si>
  <si>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</si>
  <si>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</si>
  <si>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</si>
  <si>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</si>
  <si>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</si>
  <si>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</si>
  <si>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</si>
  <si>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</si>
  <si>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</si>
  <si>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</si>
  <si>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</si>
  <si>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</si>
  <si>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</si>
  <si>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</si>
  <si>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</si>
  <si>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</si>
  <si>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</si>
  <si>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</si>
  <si>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</si>
  <si>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</si>
  <si>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</si>
  <si>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</si>
  <si>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</si>
  <si>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</si>
  <si>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</si>
  <si>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</si>
  <si>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</si>
  <si>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</si>
  <si>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</si>
  <si>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</si>
  <si>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</si>
  <si>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</si>
  <si>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</si>
  <si>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</si>
  <si>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</si>
  <si>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</si>
  <si>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</si>
  <si>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</si>
  <si>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</si>
  <si>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</si>
  <si>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</si>
  <si>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</si>
  <si>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</si>
  <si>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</si>
  <si>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</si>
  <si>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</si>
  <si>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</si>
  <si>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</si>
  <si>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</si>
  <si>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</si>
  <si>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</si>
  <si>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</si>
  <si>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</si>
  <si>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</si>
  <si>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</si>
  <si>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</si>
  <si>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</si>
  <si>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</si>
  <si>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</si>
  <si>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</si>
  <si>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</si>
  <si>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</si>
  <si>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</si>
  <si>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</si>
  <si>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</si>
  <si>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</si>
  <si>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</si>
  <si>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</si>
  <si>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</si>
  <si>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</si>
  <si>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</si>
  <si>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</si>
  <si>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</si>
  <si>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</si>
  <si>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</si>
  <si>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</si>
  <si>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</si>
  <si>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</si>
  <si>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</si>
  <si>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</si>
  <si>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</si>
  <si>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</si>
  <si>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</si>
  <si>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</si>
  <si>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</si>
  <si>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</si>
  <si>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</si>
  <si>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</si>
  <si>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</si>
  <si>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</si>
  <si>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</si>
  <si>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</si>
  <si>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</si>
  <si>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</si>
  <si>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</si>
  <si>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</si>
  <si>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</si>
  <si>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</si>
  <si>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</si>
  <si>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</si>
  <si>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</si>
  <si>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</si>
  <si>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</si>
  <si>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</si>
  <si>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</si>
  <si>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</si>
  <si>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</si>
  <si>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</si>
  <si>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</si>
  <si>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</si>
  <si>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</si>
  <si>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</si>
  <si>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</si>
  <si>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</si>
  <si>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</si>
  <si>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</si>
  <si>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</si>
  <si>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</si>
  <si>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</si>
  <si>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</si>
  <si>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</si>
  <si>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</si>
  <si>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</si>
  <si>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</si>
  <si>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</si>
  <si>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</si>
  <si>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</si>
  <si>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</si>
  <si>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</si>
  <si>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</si>
  <si>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</si>
  <si>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</si>
  <si>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</si>
  <si>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</si>
  <si>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</si>
  <si>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</si>
  <si>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</si>
  <si>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</si>
  <si>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</si>
  <si>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</si>
  <si>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</si>
  <si>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</si>
  <si>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</si>
  <si>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</si>
  <si>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</si>
  <si>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</si>
  <si>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</si>
  <si>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</si>
  <si>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</si>
  <si>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</si>
  <si>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</si>
  <si>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</si>
  <si>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</si>
  <si>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</si>
  <si>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</si>
  <si>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</si>
  <si>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</si>
  <si>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</si>
  <si>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</si>
  <si>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</si>
  <si>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</si>
  <si>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</si>
  <si>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</si>
  <si>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</si>
  <si>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</si>
  <si>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</si>
  <si>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</si>
  <si>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</si>
  <si>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</si>
  <si>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</si>
  <si>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</si>
  <si>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</si>
  <si>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</si>
  <si>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</si>
  <si>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</si>
  <si>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</si>
  <si>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</si>
  <si>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</si>
  <si>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</si>
  <si>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</si>
  <si>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</si>
  <si>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</si>
  <si>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</si>
  <si>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</si>
  <si>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</si>
  <si>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</si>
  <si>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</si>
  <si>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</si>
  <si>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</si>
  <si>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</si>
  <si>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</si>
  <si>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</si>
  <si>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</si>
  <si>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</si>
  <si>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</si>
  <si>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</si>
  <si>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</si>
  <si>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</si>
  <si>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</si>
  <si>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</si>
  <si>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</si>
  <si>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</si>
  <si>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</si>
  <si>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</si>
  <si>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</si>
  <si>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</si>
  <si>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</si>
  <si>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</si>
  <si>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</si>
  <si>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</si>
  <si>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</si>
  <si>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</si>
  <si>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</si>
  <si>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</si>
  <si>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</si>
  <si>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</si>
  <si>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</si>
  <si>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</si>
  <si>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</si>
  <si>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</si>
  <si>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</si>
  <si>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</si>
  <si>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</si>
  <si>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</si>
  <si>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</si>
  <si>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</si>
  <si>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</si>
  <si>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</si>
  <si>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</si>
  <si>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</si>
  <si>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</si>
  <si>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</si>
  <si>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</si>
  <si>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</si>
  <si>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</si>
  <si>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</si>
  <si>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</si>
  <si>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</si>
  <si>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</si>
  <si>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</si>
  <si>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</si>
  <si>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</si>
  <si>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</si>
  <si>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</si>
  <si>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</si>
  <si>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</si>
  <si>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</si>
  <si>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</si>
  <si>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</si>
  <si>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</si>
  <si>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</si>
  <si>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</si>
  <si>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</si>
  <si>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</si>
  <si>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</si>
  <si>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</si>
  <si>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</si>
  <si>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</si>
  <si>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</si>
  <si>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</si>
  <si>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</si>
  <si>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</si>
  <si>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</si>
  <si>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</si>
  <si>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</si>
  <si>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</si>
  <si>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</si>
  <si>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</si>
  <si>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</si>
  <si>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</si>
  <si>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</si>
  <si>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</si>
  <si>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</si>
  <si>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</si>
  <si>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</si>
  <si>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</si>
  <si>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</si>
  <si>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</si>
  <si>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</si>
  <si>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</si>
  <si>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</si>
  <si>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</si>
  <si>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</si>
  <si>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</si>
  <si>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</si>
  <si>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</si>
  <si>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</si>
  <si>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</si>
  <si>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</si>
  <si>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</si>
  <si>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</si>
  <si>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</si>
  <si>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</si>
  <si>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</si>
  <si>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</si>
  <si>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</si>
  <si>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</si>
  <si>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</si>
  <si>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</si>
  <si>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</si>
  <si>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</si>
  <si>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</si>
  <si>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</si>
  <si>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</si>
  <si>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</si>
  <si>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</si>
  <si>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</si>
  <si>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</si>
  <si>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</si>
  <si>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</si>
  <si>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</si>
  <si>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</si>
  <si>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</si>
  <si>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</si>
  <si>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</si>
  <si>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</si>
  <si>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</si>
  <si>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</si>
  <si>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</si>
  <si>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</si>
  <si>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</si>
  <si>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</si>
  <si>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</si>
  <si>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</si>
  <si>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</si>
  <si>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</si>
  <si>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</si>
  <si>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</si>
  <si>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</si>
  <si>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</si>
  <si>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</si>
  <si>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</si>
  <si>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</si>
  <si>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</si>
  <si>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</si>
  <si>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</si>
  <si>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</si>
  <si>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</si>
  <si>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</si>
  <si>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</si>
  <si>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</si>
  <si>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</si>
  <si>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</si>
  <si>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</si>
  <si>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</si>
  <si>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</si>
  <si>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</si>
  <si>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</si>
  <si>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</si>
  <si>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</si>
  <si>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</si>
  <si>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</si>
  <si>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</si>
  <si>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</si>
  <si>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</si>
  <si>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</si>
  <si>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</si>
  <si>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</si>
  <si>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</si>
  <si>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</si>
  <si>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</si>
  <si>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</si>
  <si>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</si>
  <si>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</si>
  <si>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</si>
  <si>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</si>
  <si>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</si>
  <si>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</si>
  <si>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</si>
  <si>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</si>
  <si>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</si>
  <si>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</si>
  <si>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</si>
  <si>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</si>
  <si>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</si>
  <si>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</si>
  <si>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</si>
  <si>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</si>
  <si>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</si>
  <si>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</si>
  <si>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</si>
  <si>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</si>
  <si>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</si>
  <si>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</si>
  <si>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</si>
  <si>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</si>
  <si>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</si>
  <si>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</si>
  <si>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</si>
  <si>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</si>
  <si>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</si>
  <si>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</si>
  <si>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</si>
  <si>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</si>
  <si>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</si>
  <si>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</si>
  <si>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</si>
  <si>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</si>
  <si>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</si>
  <si>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</si>
  <si>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</si>
  <si>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</si>
  <si>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</si>
  <si>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</si>
  <si>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</si>
  <si>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</si>
  <si>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</si>
  <si>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</si>
  <si>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</si>
  <si>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</si>
  <si>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</si>
  <si>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</si>
  <si>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</si>
  <si>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</si>
  <si>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</si>
  <si>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</si>
  <si>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</si>
  <si>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</si>
  <si>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</si>
  <si>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</si>
  <si>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</si>
  <si>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</si>
  <si>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</si>
  <si>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</si>
  <si>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</si>
  <si>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</si>
  <si>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</si>
  <si>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</si>
  <si>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</si>
  <si>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</si>
  <si>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</si>
  <si>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</si>
  <si>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</si>
  <si>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</si>
  <si>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</si>
  <si>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</si>
  <si>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</si>
  <si>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</si>
  <si>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</si>
  <si>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</si>
  <si>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</si>
  <si>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</si>
  <si>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</si>
  <si>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</si>
  <si>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</si>
  <si>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</si>
  <si>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</si>
  <si>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</si>
  <si>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</si>
  <si>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</si>
  <si>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</si>
  <si>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</si>
  <si>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</si>
  <si>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</si>
  <si>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</si>
  <si>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</si>
  <si>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</si>
  <si>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</si>
  <si>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</si>
  <si>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</si>
  <si>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</si>
  <si>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</si>
  <si>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</si>
  <si>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</si>
  <si>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</si>
  <si>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</si>
  <si>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</si>
  <si>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</si>
  <si>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</si>
  <si>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</si>
  <si>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</si>
  <si>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</si>
  <si>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</si>
  <si>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</si>
  <si>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</si>
  <si>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</si>
  <si>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</si>
  <si>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</si>
  <si>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</si>
  <si>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</si>
  <si>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</si>
  <si>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</si>
  <si>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</si>
  <si>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</si>
  <si>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</si>
  <si>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</si>
  <si>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</si>
  <si>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</si>
  <si>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</si>
  <si>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</si>
  <si>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</si>
  <si>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</si>
  <si>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</si>
  <si>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</si>
  <si>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</si>
  <si>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</si>
  <si>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</si>
  <si>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</si>
  <si>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</si>
  <si>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</si>
  <si>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</si>
  <si>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</si>
  <si>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</si>
  <si>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</si>
  <si>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</si>
  <si>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</si>
  <si>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</si>
  <si>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</si>
  <si>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</si>
  <si>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</si>
  <si>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</si>
  <si>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</si>
  <si>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</si>
  <si>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</si>
  <si>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</si>
  <si>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</si>
  <si>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</si>
  <si>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</si>
  <si>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</si>
  <si>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</si>
  <si>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</si>
  <si>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</si>
  <si>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</si>
  <si>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</si>
  <si>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</si>
  <si>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</si>
  <si>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</si>
  <si>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</si>
  <si>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</si>
  <si>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</si>
  <si>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</si>
  <si>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</si>
  <si>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</si>
  <si>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</si>
  <si>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</si>
  <si>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</si>
  <si>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</si>
  <si>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</si>
  <si>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</si>
  <si>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</si>
  <si>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</si>
  <si>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</si>
  <si>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</si>
  <si>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</si>
  <si>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</si>
  <si>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</si>
  <si>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</si>
  <si>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</si>
  <si>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</si>
  <si>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</si>
  <si>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</si>
  <si>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</si>
  <si>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</si>
  <si>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</si>
  <si>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</si>
  <si>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</si>
  <si>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</si>
  <si>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</si>
  <si>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</si>
  <si>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</si>
  <si>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</si>
  <si>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</si>
  <si>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</si>
  <si>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</si>
  <si>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</si>
  <si>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</si>
  <si>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</si>
  <si>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</si>
  <si>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</si>
  <si>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</si>
  <si>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</si>
  <si>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</si>
  <si>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</si>
  <si>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</si>
  <si>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</si>
  <si>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</si>
  <si>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</si>
  <si>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</si>
  <si>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</si>
  <si>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</si>
  <si>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</si>
  <si>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</si>
  <si>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</si>
  <si>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</si>
  <si>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</si>
  <si>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</si>
  <si>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</si>
  <si>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</si>
  <si>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</si>
  <si>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</si>
  <si>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</si>
  <si>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</si>
  <si>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</si>
  <si>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</si>
  <si>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</si>
  <si>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</si>
  <si>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</si>
  <si>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</si>
  <si>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</si>
  <si>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</si>
  <si>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</si>
  <si>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</si>
  <si>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</si>
  <si>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</si>
  <si>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</si>
  <si>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</si>
  <si>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</si>
  <si>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</si>
  <si>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</si>
  <si>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</si>
  <si>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</si>
  <si>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</si>
  <si>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</si>
  <si>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</si>
  <si>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</si>
  <si>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</si>
  <si>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</si>
  <si>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</si>
  <si>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</si>
  <si>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</si>
  <si>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</si>
  <si>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</si>
  <si>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</si>
  <si>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</si>
  <si>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</si>
  <si>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</si>
  <si>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</si>
  <si>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</si>
  <si>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</si>
  <si>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</si>
  <si>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</si>
  <si>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</si>
  <si>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</si>
  <si>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</si>
  <si>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</si>
  <si>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</si>
  <si>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</si>
  <si>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</si>
  <si>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</si>
  <si>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</si>
  <si>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</si>
  <si>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</si>
  <si>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</si>
  <si>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</si>
  <si>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</si>
  <si>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</si>
  <si>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</si>
  <si>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</si>
  <si>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</si>
  <si>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</si>
  <si>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</si>
  <si>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</si>
  <si>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</si>
  <si>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</si>
  <si>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</si>
  <si>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</si>
  <si>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</si>
  <si>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</si>
  <si>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</si>
  <si>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</si>
  <si>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</si>
  <si>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</si>
  <si>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</si>
  <si>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</si>
  <si>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</si>
  <si>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</si>
  <si>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</si>
  <si>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</si>
  <si>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</si>
  <si>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</si>
  <si>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</si>
  <si>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</si>
  <si>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</si>
  <si>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</si>
  <si>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</si>
  <si>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</si>
  <si>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</si>
  <si>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</si>
  <si>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</si>
  <si>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</si>
  <si>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</si>
  <si>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</si>
  <si>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</si>
  <si>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</si>
  <si>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</si>
  <si>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</si>
  <si>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</si>
  <si>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</si>
  <si>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</si>
  <si>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</si>
  <si>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</si>
  <si>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</si>
  <si>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</si>
  <si>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</si>
  <si>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</si>
  <si>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</si>
  <si>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</si>
  <si>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</si>
  <si>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</si>
  <si>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</si>
  <si>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</si>
  <si>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</si>
  <si>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</si>
  <si>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</si>
  <si>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</si>
  <si>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</si>
  <si>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</si>
  <si>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</si>
  <si>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</si>
  <si>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</si>
  <si>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</si>
  <si>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</si>
  <si>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</si>
  <si>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</si>
  <si>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</si>
  <si>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</si>
  <si>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</si>
  <si>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</si>
  <si>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</si>
  <si>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</si>
  <si>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</si>
  <si>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</si>
  <si>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</si>
  <si>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</si>
  <si>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</si>
  <si>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</si>
  <si>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</si>
  <si>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</si>
  <si>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</si>
  <si>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</si>
  <si>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</si>
  <si>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</si>
  <si>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</si>
  <si>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</si>
  <si>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</si>
  <si>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</si>
  <si>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</si>
  <si>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</si>
  <si>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</si>
  <si>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</si>
  <si>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</si>
  <si>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</si>
  <si>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</si>
  <si>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</si>
  <si>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</si>
  <si>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</si>
  <si>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</si>
  <si>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</si>
  <si>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</si>
  <si>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</si>
  <si>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</si>
  <si>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</si>
  <si>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</si>
  <si>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</si>
  <si>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</si>
  <si>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</si>
  <si>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</si>
  <si>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</si>
  <si>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</si>
  <si>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</si>
  <si>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</si>
  <si>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</si>
  <si>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</si>
  <si>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</si>
  <si>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</si>
  <si>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</si>
  <si>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</si>
  <si>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</si>
  <si>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</si>
  <si>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</si>
  <si>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</si>
  <si>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</si>
  <si>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</si>
  <si>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</si>
  <si>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</si>
  <si>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</si>
  <si>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</si>
  <si>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</si>
  <si>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</si>
  <si>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</si>
  <si>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</si>
  <si>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</si>
  <si>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</si>
  <si>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</si>
  <si>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</si>
  <si>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</si>
  <si>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</si>
  <si>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</si>
  <si>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</si>
  <si>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</si>
  <si>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</si>
  <si>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</si>
  <si>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</si>
  <si>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</si>
  <si>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</si>
  <si>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</si>
  <si>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</si>
  <si>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</si>
  <si>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</si>
  <si>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</si>
  <si>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</si>
  <si>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</si>
  <si>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</si>
  <si>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</si>
  <si>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</si>
  <si>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</si>
  <si>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</si>
  <si>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</si>
  <si>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</si>
  <si>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</si>
  <si>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</si>
  <si>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</si>
  <si>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</si>
  <si>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</si>
  <si>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</si>
  <si>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</si>
  <si>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</si>
  <si>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</si>
  <si>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</si>
  <si>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</si>
  <si>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</si>
  <si>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</si>
  <si>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</si>
  <si>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</si>
  <si>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</si>
  <si>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</si>
  <si>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</si>
  <si>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</si>
  <si>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</si>
  <si>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</si>
  <si>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</si>
  <si>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</si>
  <si>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</si>
  <si>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</si>
  <si>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</si>
  <si>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</si>
  <si>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</si>
  <si>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</si>
  <si>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</si>
  <si>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</si>
  <si>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</si>
  <si>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</si>
  <si>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</si>
  <si>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</si>
  <si>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</si>
  <si>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</si>
  <si>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</si>
  <si>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</si>
  <si>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</si>
  <si>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</si>
  <si>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</si>
  <si>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</si>
  <si>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</si>
  <si>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</si>
  <si>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</si>
  <si>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</si>
  <si>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</si>
  <si>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</si>
  <si>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</si>
  <si>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</si>
  <si>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</si>
  <si>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</si>
  <si>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</si>
  <si>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</si>
  <si>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</si>
  <si>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</si>
  <si>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</si>
  <si>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</si>
  <si>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</si>
  <si>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</si>
  <si>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</si>
  <si>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</si>
  <si>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</si>
  <si>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</si>
  <si>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</si>
  <si>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</si>
  <si>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</si>
  <si>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</si>
  <si>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</si>
  <si>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</si>
  <si>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</si>
  <si>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</si>
  <si>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</si>
  <si>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</si>
  <si>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</si>
  <si>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</si>
  <si>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</si>
  <si>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</si>
  <si>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</si>
  <si>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</si>
  <si>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</si>
  <si>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</si>
  <si>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</si>
  <si>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</si>
  <si>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</si>
  <si>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</si>
  <si>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</si>
  <si>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</si>
  <si>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</si>
  <si>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</si>
  <si>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</si>
  <si>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</si>
  <si>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</si>
  <si>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</si>
  <si>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</si>
  <si>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</si>
  <si>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</si>
  <si>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</si>
  <si>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</si>
  <si>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</si>
  <si>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</si>
  <si>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</si>
  <si>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</si>
  <si>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</si>
  <si>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</si>
  <si>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</si>
  <si>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</si>
  <si>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</si>
  <si>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</si>
  <si>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</si>
  <si>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</si>
  <si>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</si>
  <si>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</si>
  <si>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</si>
  <si>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</si>
  <si>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</si>
  <si>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</si>
  <si>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</si>
  <si>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</si>
  <si>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</si>
  <si>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</si>
  <si>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</si>
  <si>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</si>
  <si>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</si>
  <si>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</si>
  <si>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</si>
  <si>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</si>
  <si>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</si>
  <si>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</si>
  <si>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</si>
  <si>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</si>
  <si>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</si>
  <si>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</si>
  <si>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</si>
  <si>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</si>
  <si>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</si>
  <si>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</si>
  <si>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</si>
  <si>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</si>
  <si>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</si>
  <si>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</si>
  <si>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</si>
  <si>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</si>
  <si>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</si>
  <si>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</si>
  <si>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</si>
  <si>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</si>
  <si>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</si>
  <si>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</si>
  <si>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</si>
  <si>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</si>
  <si>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</si>
  <si>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</si>
  <si>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</si>
  <si>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</si>
  <si>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</si>
  <si>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</si>
  <si>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</si>
  <si>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</si>
  <si>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</si>
  <si>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</si>
  <si>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</si>
  <si>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</si>
  <si>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</si>
  <si>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</si>
  <si>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</si>
  <si>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</si>
  <si>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</si>
  <si>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</si>
  <si>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</si>
  <si>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</si>
  <si>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</si>
  <si>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</si>
  <si>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</si>
  <si>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</si>
  <si>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</si>
  <si>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</si>
  <si>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</si>
  <si>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</si>
  <si>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</si>
  <si>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</si>
  <si>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</si>
  <si>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</si>
  <si>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</si>
  <si>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</si>
  <si>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</si>
  <si>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</si>
  <si>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</si>
  <si>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</si>
  <si>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</si>
  <si>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</si>
  <si>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</si>
  <si>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</si>
  <si>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</si>
  <si>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</si>
  <si>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</si>
  <si>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</si>
  <si>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</si>
  <si>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</si>
  <si>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</si>
  <si>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</si>
  <si>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</si>
  <si>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</si>
  <si>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</si>
  <si>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</si>
  <si>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</si>
  <si>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</si>
  <si>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</si>
  <si>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</si>
  <si>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</si>
  <si>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</si>
  <si>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</si>
  <si>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</si>
  <si>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</si>
  <si>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</si>
  <si>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</si>
  <si>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</si>
  <si>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</si>
  <si>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</si>
  <si>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</si>
  <si>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</si>
  <si>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</si>
  <si>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</si>
  <si>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</si>
  <si>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</si>
  <si>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</si>
  <si>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</si>
  <si>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</si>
  <si>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</si>
  <si>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</si>
  <si>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</si>
  <si>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</si>
  <si>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</si>
  <si>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</si>
  <si>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</si>
  <si>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</si>
  <si>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</si>
  <si>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</si>
  <si>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</si>
  <si>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</si>
  <si>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</si>
  <si>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</si>
  <si>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</si>
  <si>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</si>
  <si>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</si>
  <si>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</si>
  <si>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</si>
  <si>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</si>
  <si>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</si>
  <si>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</si>
  <si>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</si>
  <si>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</si>
  <si>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</si>
  <si>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</si>
  <si>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</si>
  <si>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</si>
  <si>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</si>
  <si>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</si>
  <si>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</si>
  <si>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</si>
  <si>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</si>
  <si>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</si>
  <si>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</si>
  <si>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</si>
  <si>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</si>
  <si>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</si>
  <si>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</si>
  <si>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</si>
  <si>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</si>
  <si>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</si>
  <si>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</si>
  <si>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</si>
  <si>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</si>
  <si>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</si>
  <si>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</si>
  <si>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</si>
  <si>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</si>
  <si>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</si>
  <si>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</si>
  <si>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</si>
  <si>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</si>
  <si>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</si>
  <si>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</si>
  <si>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</si>
  <si>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</si>
  <si>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</si>
  <si>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</si>
  <si>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</si>
  <si>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</si>
  <si>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</si>
  <si>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</si>
  <si>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</si>
  <si>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</si>
  <si>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</si>
  <si>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</si>
  <si>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</si>
  <si>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</si>
  <si>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</si>
  <si>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</si>
  <si>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</si>
  <si>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</si>
  <si>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</si>
  <si>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</si>
  <si>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</si>
  <si>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</si>
  <si>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</si>
  <si>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</si>
  <si>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</si>
  <si>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</si>
  <si>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</si>
  <si>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</si>
  <si>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</si>
  <si>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</si>
  <si>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</si>
  <si>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</si>
  <si>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</si>
  <si>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</si>
  <si>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</si>
  <si>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</si>
  <si>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</si>
  <si>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</si>
  <si>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</si>
  <si>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</si>
  <si>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</si>
  <si>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</si>
  <si>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</si>
  <si>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</si>
  <si>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</si>
  <si>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</si>
  <si>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</si>
  <si>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</si>
  <si>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</si>
  <si>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</si>
  <si>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</si>
  <si>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</si>
  <si>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</si>
  <si>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</si>
  <si>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</si>
  <si>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</si>
  <si>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</si>
  <si>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</si>
  <si>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</si>
  <si>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</si>
  <si>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</si>
  <si>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</si>
  <si>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</si>
  <si>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</si>
  <si>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</si>
  <si>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</si>
  <si>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</si>
  <si>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</si>
  <si>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</si>
  <si>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</si>
  <si>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</si>
  <si>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</si>
  <si>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</si>
  <si>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</si>
  <si>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</si>
  <si>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</si>
  <si>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</si>
  <si>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</si>
  <si>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</si>
  <si>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</si>
  <si>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</si>
  <si>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</si>
  <si>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</si>
  <si>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</si>
  <si>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</si>
  <si>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</si>
  <si>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</si>
  <si>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</si>
  <si>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</si>
  <si>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</si>
  <si>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</si>
  <si>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</si>
  <si>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</si>
  <si>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</si>
  <si>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</si>
  <si>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</si>
  <si>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</si>
  <si>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</si>
  <si>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</si>
  <si>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</si>
  <si>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</si>
  <si>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</si>
  <si>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</si>
  <si>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</si>
  <si>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</si>
  <si>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</si>
  <si>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</si>
  <si>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</si>
  <si>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</si>
  <si>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</si>
  <si>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</si>
  <si>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</si>
  <si>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</si>
  <si>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</si>
  <si>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</si>
  <si>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</si>
  <si>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</si>
  <si>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</si>
  <si>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</si>
  <si>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</si>
  <si>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</si>
  <si>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</si>
  <si>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</si>
  <si>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</si>
  <si>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</si>
  <si>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</si>
  <si>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</si>
  <si>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</si>
  <si>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</si>
  <si>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</si>
  <si>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</si>
  <si>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</si>
  <si>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</si>
  <si>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</si>
  <si>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</si>
  <si>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</si>
  <si>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</si>
  <si>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</si>
  <si>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</si>
  <si>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</si>
  <si>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</si>
  <si>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</si>
  <si>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</si>
  <si>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</si>
  <si>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</si>
  <si>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</si>
  <si>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</si>
  <si>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</si>
  <si>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</si>
  <si>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</si>
  <si>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</si>
  <si>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</si>
  <si>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</si>
  <si>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</si>
  <si>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</si>
  <si>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</si>
  <si>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</si>
  <si>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</si>
  <si>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</si>
  <si>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</si>
  <si>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</si>
  <si>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</si>
  <si>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</si>
  <si>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</si>
  <si>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</si>
  <si>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</si>
  <si>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</si>
  <si>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</si>
  <si>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</si>
  <si>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</si>
  <si>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</si>
  <si>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</si>
  <si>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</si>
  <si>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</si>
  <si>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</si>
  <si>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</si>
  <si>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</si>
  <si>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</si>
  <si>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</si>
  <si>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</si>
  <si>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</si>
  <si>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</si>
  <si>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</si>
  <si>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</si>
  <si>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</si>
  <si>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</si>
  <si>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</si>
  <si>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</si>
  <si>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</si>
  <si>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</si>
  <si>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</si>
  <si>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</si>
  <si>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</si>
  <si>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</si>
  <si>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</si>
  <si>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</si>
  <si>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</si>
  <si>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</si>
  <si>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</si>
  <si>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</si>
  <si>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</si>
  <si>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</si>
  <si>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</si>
  <si>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</si>
  <si>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</si>
  <si>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</si>
  <si>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</si>
  <si>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</si>
  <si>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</si>
  <si>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</si>
  <si>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</si>
  <si>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</si>
  <si>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</si>
  <si>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</si>
  <si>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</si>
  <si>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</si>
  <si>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</si>
  <si>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</si>
  <si>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</si>
  <si>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</si>
  <si>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</si>
  <si>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</si>
  <si>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</si>
  <si>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</si>
  <si>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</si>
  <si>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</si>
  <si>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</si>
  <si>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</si>
  <si>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</si>
  <si>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</si>
  <si>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</si>
  <si>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</si>
  <si>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</si>
  <si>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</si>
  <si>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</si>
  <si>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</si>
  <si>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</si>
  <si>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</si>
  <si>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</si>
  <si>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</si>
  <si>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</si>
  <si>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</si>
  <si>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</si>
  <si>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</si>
  <si>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</si>
  <si>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</si>
  <si>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</si>
  <si>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</si>
  <si>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</si>
  <si>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</si>
  <si>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</si>
  <si>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</si>
  <si>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</si>
  <si>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</si>
  <si>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</si>
  <si>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</si>
  <si>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</si>
  <si>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</si>
  <si>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</si>
  <si>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</si>
  <si>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</si>
  <si>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</si>
  <si>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</si>
  <si>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</si>
  <si>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</si>
  <si>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</si>
  <si>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</si>
  <si>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</si>
  <si>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</si>
  <si>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</si>
  <si>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</si>
  <si>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</si>
  <si>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</si>
  <si>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</si>
  <si>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</si>
  <si>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</si>
  <si>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</si>
  <si>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</si>
  <si>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</si>
  <si>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</si>
  <si>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</si>
  <si>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</si>
  <si>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</si>
  <si>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</si>
  <si>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</si>
  <si>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</si>
  <si>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</si>
  <si>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</si>
  <si>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</si>
  <si>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</si>
  <si>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</si>
  <si>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</si>
  <si>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</si>
  <si>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</si>
  <si>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</si>
  <si>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</si>
  <si>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</si>
  <si>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</si>
  <si>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</si>
  <si>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</si>
  <si>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</si>
  <si>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</si>
  <si>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</si>
  <si>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</si>
  <si>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</si>
  <si>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</si>
  <si>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</si>
  <si>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</si>
  <si>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</si>
  <si>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</si>
  <si>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</si>
  <si>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</si>
  <si>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</si>
  <si>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</si>
  <si>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</si>
  <si>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</si>
  <si>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</si>
  <si>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</si>
  <si>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</si>
  <si>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</si>
  <si>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</si>
  <si>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</si>
  <si>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</si>
  <si>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</si>
  <si>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</si>
  <si>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</si>
  <si>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</si>
  <si>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</si>
  <si>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</si>
  <si>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</si>
  <si>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</si>
  <si>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</si>
  <si>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</si>
  <si>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</si>
  <si>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</si>
  <si>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</si>
  <si>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</si>
  <si>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</si>
  <si>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</si>
  <si>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</si>
  <si>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</si>
  <si>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</si>
  <si>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</si>
  <si>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</si>
  <si>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</si>
  <si>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</si>
  <si>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</si>
  <si>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</si>
  <si>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</si>
  <si>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</si>
  <si>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</si>
  <si>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</si>
  <si>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</si>
  <si>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</si>
  <si>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</si>
  <si>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</si>
  <si>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</si>
  <si>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</si>
  <si>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</si>
  <si>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</si>
  <si>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</si>
  <si>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</si>
  <si>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</si>
  <si>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</si>
  <si>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</si>
  <si>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</si>
  <si>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</si>
  <si>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</si>
  <si>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</si>
  <si>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</si>
  <si>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</si>
  <si>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</si>
  <si>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</si>
  <si>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</si>
  <si>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</si>
  <si>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</si>
  <si>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</si>
  <si>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</si>
  <si>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</si>
  <si>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</si>
  <si>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</si>
  <si>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</si>
  <si>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</si>
  <si>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</si>
  <si>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</si>
  <si>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</si>
  <si>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</si>
  <si>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</si>
  <si>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</si>
  <si>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</si>
  <si>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</si>
  <si>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</si>
  <si>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</si>
  <si>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</si>
  <si>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</si>
  <si>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</si>
  <si>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</si>
  <si>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</si>
  <si>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</si>
  <si>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</si>
  <si>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</si>
  <si>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</si>
  <si>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</si>
  <si>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</si>
  <si>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</si>
  <si>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</si>
  <si>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</si>
  <si>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</si>
  <si>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</si>
  <si>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</si>
  <si>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</si>
  <si>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</si>
  <si>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</si>
  <si>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</si>
  <si>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</si>
  <si>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</si>
  <si>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</si>
  <si>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</si>
  <si>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</si>
  <si>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</si>
  <si>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</si>
  <si>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</si>
  <si>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</si>
  <si>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</si>
  <si>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</si>
  <si>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</si>
  <si>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</si>
  <si>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</si>
  <si>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</si>
  <si>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</si>
  <si>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</si>
  <si>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</si>
  <si>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</si>
  <si>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</si>
  <si>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</si>
  <si>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</si>
  <si>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</si>
  <si>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</si>
  <si>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</si>
  <si>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</si>
  <si>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</si>
  <si>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</si>
  <si>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</si>
  <si>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</si>
  <si>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</si>
  <si>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</si>
  <si>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</si>
  <si>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</si>
  <si>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</si>
  <si>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</si>
  <si>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</si>
  <si>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</si>
  <si>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</si>
  <si>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</si>
  <si>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</si>
  <si>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</si>
  <si>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</si>
  <si>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</si>
  <si>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</si>
  <si>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</si>
  <si>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</si>
  <si>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</si>
  <si>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</si>
  <si>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</si>
  <si>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</si>
  <si>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</si>
  <si>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</si>
  <si>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</si>
  <si>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</si>
  <si>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</si>
  <si>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</si>
  <si>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</si>
  <si>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</si>
  <si>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</si>
  <si>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</si>
  <si>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</si>
  <si>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</si>
  <si>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</si>
  <si>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</si>
  <si>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</si>
  <si>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</si>
  <si>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</si>
  <si>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</si>
  <si>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</si>
  <si>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</si>
  <si>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</si>
  <si>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</si>
  <si>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</si>
  <si>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</si>
  <si>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</si>
  <si>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</si>
  <si>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</si>
  <si>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</si>
  <si>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</si>
  <si>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</si>
  <si>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</si>
  <si>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</si>
  <si>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</si>
  <si>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</si>
  <si>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</si>
  <si>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</si>
  <si>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</si>
  <si>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</si>
  <si>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</si>
  <si>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</si>
  <si>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</si>
  <si>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</si>
  <si>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</si>
  <si>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</si>
  <si>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</si>
  <si>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</si>
  <si>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</si>
  <si>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</si>
  <si>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</si>
  <si>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</si>
  <si>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</si>
  <si>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</si>
  <si>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</si>
  <si>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</si>
  <si>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</si>
  <si>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</si>
  <si>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</si>
  <si>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</si>
  <si>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</si>
  <si>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</si>
  <si>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</si>
  <si>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</si>
  <si>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</si>
  <si>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</si>
  <si>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</si>
  <si>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</si>
  <si>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</si>
  <si>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</si>
  <si>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</si>
  <si>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</si>
  <si>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</si>
  <si>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</si>
  <si>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</si>
  <si>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</si>
  <si>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</si>
  <si>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</si>
  <si>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</si>
  <si>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</si>
  <si>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</si>
  <si>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</si>
  <si>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</si>
  <si>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</si>
  <si>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</si>
  <si>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</si>
  <si>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</si>
  <si>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</si>
  <si>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</si>
  <si>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</si>
  <si>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</si>
  <si>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</si>
  <si>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</si>
  <si>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</si>
  <si>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</si>
  <si>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</si>
  <si>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</si>
  <si>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</si>
  <si>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</si>
  <si>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</si>
  <si>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</si>
  <si>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</si>
  <si>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</si>
  <si>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</si>
  <si>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</si>
  <si>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</si>
  <si>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</si>
  <si>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</si>
  <si>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</si>
  <si>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</si>
  <si>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</si>
  <si>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</si>
  <si>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</si>
  <si>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</si>
  <si>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</si>
  <si>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</si>
  <si>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</si>
  <si>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</si>
  <si>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</si>
  <si>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</si>
  <si>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</si>
  <si>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</si>
  <si>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</si>
  <si>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</si>
  <si>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</si>
  <si>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</si>
  <si>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</si>
  <si>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</si>
  <si>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</si>
  <si>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</si>
  <si>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</si>
  <si>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</si>
  <si>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</si>
  <si>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</si>
  <si>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</si>
  <si>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</si>
  <si>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</si>
  <si>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</si>
  <si>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</si>
  <si>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</si>
  <si>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</si>
  <si>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</si>
  <si>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</si>
  <si>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</si>
  <si>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</si>
  <si>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</si>
  <si>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</si>
  <si>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</si>
  <si>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</si>
  <si>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</si>
  <si>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</si>
  <si>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</si>
  <si>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</si>
  <si>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</si>
  <si>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</si>
  <si>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</si>
  <si>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</si>
  <si>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</si>
  <si>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</si>
  <si>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</si>
  <si>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</si>
  <si>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</si>
  <si>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</si>
  <si>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</si>
  <si>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</si>
  <si>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</si>
  <si>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</si>
  <si>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</si>
  <si>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</si>
  <si>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</si>
  <si>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</si>
  <si>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</si>
  <si>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</si>
  <si>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</si>
  <si>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</si>
  <si>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</si>
  <si>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</si>
  <si>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</si>
  <si>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</si>
  <si>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</si>
  <si>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</si>
  <si>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</si>
  <si>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</si>
  <si>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</si>
  <si>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</si>
  <si>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</si>
  <si>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</si>
  <si>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</si>
  <si>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</si>
  <si>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</si>
  <si>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</si>
  <si>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</si>
  <si>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</si>
  <si>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</si>
  <si>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</si>
  <si>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</si>
  <si>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</si>
  <si>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</si>
  <si>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</si>
  <si>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</si>
  <si>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</si>
  <si>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</si>
  <si>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</si>
  <si>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</si>
  <si>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</si>
  <si>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</si>
  <si>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</si>
  <si>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</si>
  <si>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</si>
  <si>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</si>
  <si>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</si>
  <si>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</si>
  <si>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</si>
  <si>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</si>
  <si>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</si>
  <si>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</si>
  <si>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</si>
  <si>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</si>
  <si>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</si>
  <si>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</si>
  <si>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</si>
  <si>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</si>
  <si>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</si>
  <si>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</si>
  <si>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</si>
  <si>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</si>
  <si>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</si>
  <si>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</si>
  <si>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</si>
  <si>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</si>
  <si>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</si>
  <si>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</si>
  <si>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</si>
  <si>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</si>
  <si>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</si>
  <si>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</si>
  <si>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</si>
  <si>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</si>
  <si>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</si>
  <si>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</si>
  <si>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</si>
  <si>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</si>
  <si>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</si>
  <si>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</si>
  <si>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</si>
  <si>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</si>
  <si>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</si>
  <si>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</si>
  <si>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</si>
  <si>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</si>
  <si>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</si>
  <si>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</si>
  <si>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</si>
  <si>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</si>
  <si>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</si>
  <si>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</si>
  <si>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</si>
  <si>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</si>
  <si>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</si>
  <si>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</si>
  <si>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</si>
  <si>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</si>
  <si>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</si>
  <si>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</si>
  <si>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</si>
  <si>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</si>
  <si>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</si>
  <si>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</si>
  <si>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</si>
  <si>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</si>
  <si>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</si>
  <si>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</si>
  <si>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</si>
  <si>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</si>
  <si>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</si>
  <si>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</si>
  <si>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</si>
  <si>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</si>
  <si>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</si>
  <si>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</si>
  <si>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</si>
  <si>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</si>
  <si>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</si>
  <si>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</si>
  <si>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</si>
  <si>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</si>
  <si>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</si>
  <si>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</si>
  <si>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</si>
  <si>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</si>
  <si>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</si>
  <si>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</si>
  <si>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</si>
  <si>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</si>
  <si>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</si>
  <si>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</si>
  <si>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</si>
  <si>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</si>
  <si>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</si>
  <si>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</si>
  <si>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</si>
  <si>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</si>
  <si>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</si>
  <si>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</si>
  <si>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</si>
  <si>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</si>
  <si>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</si>
  <si>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</si>
  <si>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</si>
  <si>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</si>
  <si>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</si>
  <si>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</si>
  <si>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</si>
  <si>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</si>
  <si>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</si>
  <si>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</si>
  <si>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</si>
  <si>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</si>
  <si>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</si>
  <si>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</si>
  <si>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</si>
  <si>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</si>
  <si>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</si>
  <si>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</si>
  <si>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</si>
  <si>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</si>
  <si>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</si>
  <si>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</si>
  <si>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</si>
  <si>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</si>
  <si>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</si>
  <si>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</si>
  <si>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</si>
  <si>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</si>
  <si>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</si>
  <si>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</si>
  <si>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</si>
  <si>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</si>
  <si>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</si>
  <si>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</si>
  <si>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</si>
  <si>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</si>
  <si>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</si>
  <si>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</si>
  <si>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</si>
  <si>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</si>
  <si>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</si>
  <si>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</si>
  <si>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</si>
  <si>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</si>
  <si>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</si>
  <si>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</si>
  <si>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</si>
  <si>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</si>
  <si>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</si>
  <si>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</si>
  <si>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</si>
  <si>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</si>
  <si>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</si>
  <si>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</si>
  <si>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</si>
  <si>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</si>
  <si>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</si>
  <si>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</si>
  <si>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</si>
  <si>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</si>
  <si>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</si>
  <si>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</si>
  <si>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</si>
  <si>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</si>
  <si>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</si>
  <si>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</si>
  <si>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</si>
  <si>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</si>
  <si>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</si>
  <si>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</si>
  <si>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</si>
  <si>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</si>
  <si>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</si>
  <si>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</si>
  <si>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</si>
  <si>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</si>
  <si>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</si>
  <si>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</si>
  <si>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</si>
  <si>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</si>
  <si>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</si>
  <si>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</si>
  <si>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</si>
  <si>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</si>
  <si>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</si>
  <si>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</si>
  <si>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</si>
  <si>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</si>
  <si>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</si>
  <si>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</si>
  <si>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</si>
  <si>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</si>
  <si>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</si>
  <si>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</si>
  <si>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</si>
  <si>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</si>
  <si>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</si>
  <si>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</si>
  <si>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</si>
  <si>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</si>
  <si>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</si>
  <si>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</si>
  <si>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</si>
  <si>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</si>
  <si>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</si>
  <si>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</si>
  <si>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</si>
  <si>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</si>
  <si>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</si>
  <si>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</si>
  <si>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</si>
  <si>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</si>
  <si>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</si>
  <si>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</si>
  <si>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</si>
  <si>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</si>
  <si>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</si>
  <si>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</si>
  <si>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</si>
  <si>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</si>
  <si>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</si>
  <si>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</si>
  <si>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</si>
  <si>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</si>
  <si>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</si>
  <si>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</si>
  <si>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</si>
  <si>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</si>
  <si>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</si>
  <si>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</si>
  <si>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</si>
  <si>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</si>
  <si>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</si>
  <si>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</si>
  <si>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</si>
  <si>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</si>
  <si>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</si>
  <si>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</si>
  <si>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</si>
  <si>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</si>
  <si>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</si>
  <si>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</si>
  <si>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</si>
  <si>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</si>
  <si>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</si>
  <si>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</si>
  <si>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</si>
  <si>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</si>
  <si>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</si>
  <si>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</si>
  <si>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</si>
  <si>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</si>
  <si>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</si>
  <si>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</si>
  <si>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</si>
  <si>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</si>
  <si>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</si>
  <si>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</si>
  <si>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</si>
  <si>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</si>
  <si>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</si>
  <si>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</si>
  <si>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</si>
  <si>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</si>
  <si>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</si>
  <si>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</si>
  <si>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</si>
  <si>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</si>
  <si>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</si>
  <si>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</si>
  <si>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</si>
  <si>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</si>
  <si>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</si>
  <si>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</si>
  <si>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</si>
  <si>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</si>
  <si>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</si>
  <si>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</si>
  <si>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</si>
  <si>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</si>
  <si>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</si>
  <si>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</si>
  <si>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</si>
  <si>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</si>
  <si>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</si>
  <si>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</si>
  <si>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</si>
  <si>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</si>
  <si>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</si>
  <si>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</si>
  <si>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</si>
  <si>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</si>
  <si>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</si>
  <si>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</si>
  <si>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</si>
  <si>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</si>
  <si>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</si>
  <si>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</si>
  <si>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</si>
  <si>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</si>
  <si>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</si>
  <si>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</si>
  <si>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</si>
  <si>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</si>
  <si>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</si>
  <si>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</si>
  <si>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</si>
  <si>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</si>
  <si>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</si>
  <si>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</si>
  <si>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</si>
  <si>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</si>
  <si>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</si>
  <si>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</si>
  <si>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</si>
  <si>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</si>
  <si>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</si>
  <si>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</si>
  <si>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</si>
  <si>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</si>
  <si>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</si>
  <si>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</si>
  <si>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</si>
  <si>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</si>
  <si>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</si>
  <si>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</si>
  <si>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</si>
  <si>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</si>
  <si>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</si>
  <si>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</si>
  <si>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</si>
  <si>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</si>
  <si>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</si>
  <si>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</si>
  <si>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</si>
  <si>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</si>
  <si>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</si>
  <si>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</si>
  <si>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</si>
  <si>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</si>
  <si>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</si>
  <si>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</si>
  <si>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</si>
  <si>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</si>
  <si>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</si>
  <si>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</si>
  <si>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</si>
  <si>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</si>
  <si>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</si>
  <si>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</si>
  <si>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</si>
  <si>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</si>
  <si>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</si>
  <si>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</si>
  <si>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</si>
  <si>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</si>
  <si>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</si>
  <si>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</si>
  <si>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</si>
  <si>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</si>
  <si>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</si>
  <si>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</si>
  <si>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</si>
  <si>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</si>
  <si>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</si>
  <si>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</si>
  <si>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</si>
  <si>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</si>
  <si>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</si>
  <si>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</si>
  <si>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</si>
  <si>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</si>
  <si>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</si>
  <si>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</si>
  <si>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</si>
  <si>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</si>
  <si>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</si>
  <si>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</si>
  <si>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</si>
  <si>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</si>
  <si>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</si>
  <si>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</si>
  <si>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</si>
  <si>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</si>
  <si>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</si>
  <si>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</si>
  <si>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</si>
  <si>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</si>
  <si>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</si>
  <si>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</si>
  <si>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</si>
  <si>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</si>
  <si>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</si>
  <si>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</si>
  <si>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</si>
  <si>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</si>
  <si>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</si>
  <si>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</si>
  <si>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</si>
  <si>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</si>
  <si>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</si>
  <si>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</si>
  <si>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</si>
  <si>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</si>
  <si>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</si>
  <si>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</si>
  <si>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</si>
  <si>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</si>
  <si>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</si>
  <si>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</si>
  <si>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</si>
  <si>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</si>
  <si>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</si>
  <si>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</si>
  <si>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</si>
  <si>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</si>
  <si>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</si>
  <si>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</si>
  <si>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</si>
  <si>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</si>
  <si>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</si>
  <si>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</si>
  <si>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</si>
  <si>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</si>
  <si>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</si>
  <si>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</si>
  <si>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</si>
  <si>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</si>
  <si>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</si>
  <si>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</si>
  <si>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</si>
  <si>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</si>
  <si>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</si>
  <si>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</si>
  <si>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</si>
  <si>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</si>
  <si>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</si>
  <si>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</si>
  <si>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</si>
  <si>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</si>
  <si>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</si>
  <si>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</si>
  <si>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</si>
  <si>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</si>
  <si>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</si>
  <si>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</si>
  <si>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</si>
  <si>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</si>
  <si>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</si>
  <si>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</si>
  <si>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</si>
  <si>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</si>
  <si>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</si>
  <si>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</si>
  <si>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</si>
  <si>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</si>
  <si>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</si>
  <si>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</si>
  <si>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</si>
  <si>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</si>
  <si>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</si>
  <si>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</si>
  <si>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</si>
  <si>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</si>
  <si>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</si>
  <si>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</si>
  <si>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</si>
  <si>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</si>
  <si>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</si>
  <si>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</si>
  <si>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</si>
  <si>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</si>
  <si>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</si>
  <si>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</si>
  <si>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</si>
  <si>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</si>
  <si>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</si>
  <si>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</si>
  <si>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</si>
  <si>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</si>
  <si>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</si>
  <si>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</si>
  <si>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</si>
  <si>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</si>
  <si>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</si>
  <si>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</si>
  <si>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</si>
  <si>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</si>
  <si>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</si>
  <si>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</si>
  <si>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</si>
  <si>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</si>
  <si>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</si>
  <si>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</si>
  <si>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</si>
  <si>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</si>
  <si>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</si>
  <si>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</si>
  <si>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</si>
  <si>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</si>
  <si>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</si>
  <si>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</si>
  <si>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</si>
  <si>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</si>
  <si>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</si>
  <si>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</si>
  <si>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</si>
  <si>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</si>
  <si>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</si>
  <si>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</si>
  <si>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</si>
  <si>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</si>
  <si>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</si>
  <si>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</si>
  <si>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</si>
  <si>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</si>
  <si>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</si>
  <si>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</si>
  <si>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</si>
  <si>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</si>
  <si>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</si>
  <si>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</si>
  <si>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</si>
  <si>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</si>
  <si>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</si>
  <si>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</si>
  <si>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</si>
  <si>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</si>
  <si>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</si>
  <si>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</si>
  <si>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</si>
  <si>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</si>
  <si>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</si>
  <si>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</si>
  <si>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</si>
  <si>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</si>
  <si>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</si>
  <si>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</si>
  <si>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</si>
  <si>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</si>
  <si>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</si>
  <si>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</si>
  <si>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</si>
  <si>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</si>
  <si>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</si>
  <si>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</si>
  <si>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</si>
  <si>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</si>
  <si>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</si>
  <si>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</si>
  <si>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</si>
  <si>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</si>
  <si>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</si>
  <si>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</si>
  <si>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</si>
  <si>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</si>
  <si>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</si>
  <si>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</si>
  <si>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</si>
  <si>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</si>
  <si>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</si>
  <si>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</si>
  <si>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</si>
  <si>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</si>
  <si>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</si>
  <si>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</si>
  <si>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</si>
  <si>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</si>
  <si>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</si>
  <si>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</si>
  <si>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</si>
  <si>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</si>
  <si>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</si>
  <si>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</si>
  <si>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</si>
  <si>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</si>
  <si>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</si>
  <si>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</si>
  <si>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</si>
  <si>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</si>
  <si>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</si>
  <si>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</si>
  <si>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</si>
  <si>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</si>
  <si>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</si>
  <si>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</si>
  <si>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</si>
  <si>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</si>
  <si>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</si>
  <si>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</si>
  <si>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</si>
  <si>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</si>
  <si>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</si>
  <si>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</si>
  <si>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</si>
  <si>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</si>
  <si>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</si>
  <si>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</si>
  <si>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</si>
  <si>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</si>
  <si>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</si>
  <si>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</si>
  <si>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</si>
  <si>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</si>
  <si>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</si>
  <si>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</si>
  <si>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</si>
  <si>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</si>
  <si>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</si>
  <si>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</si>
  <si>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</si>
  <si>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</si>
  <si>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</si>
  <si>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</si>
  <si>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</si>
  <si>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</si>
  <si>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</si>
  <si>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</si>
  <si>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</si>
  <si>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</si>
  <si>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</si>
  <si>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</si>
  <si>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</si>
  <si>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</si>
  <si>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</si>
  <si>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</si>
  <si>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</si>
  <si>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</si>
  <si>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</si>
  <si>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</si>
  <si>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</si>
  <si>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</si>
  <si>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</si>
  <si>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</si>
  <si>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</si>
  <si>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</si>
  <si>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</si>
  <si>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</si>
  <si>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</si>
  <si>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</si>
  <si>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</si>
  <si>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</si>
  <si>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</si>
  <si>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</si>
  <si>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</si>
  <si>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</si>
  <si>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</si>
  <si>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</si>
  <si>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</si>
  <si>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</si>
  <si>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</si>
  <si>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</si>
  <si>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</si>
  <si>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</si>
  <si>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</si>
  <si>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</si>
  <si>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</si>
  <si>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</si>
  <si>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</si>
  <si>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</si>
  <si>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</si>
  <si>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</si>
  <si>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</si>
  <si>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</si>
  <si>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</si>
  <si>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</si>
  <si>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</si>
  <si>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</si>
  <si>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</si>
  <si>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</si>
  <si>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</si>
  <si>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</si>
  <si>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</si>
  <si>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</si>
  <si>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</si>
  <si>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</si>
  <si>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</si>
  <si>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</si>
  <si>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</si>
  <si>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</si>
  <si>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</si>
  <si>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</si>
  <si>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</si>
  <si>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</si>
  <si>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</si>
  <si>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</si>
  <si>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</si>
  <si>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</si>
  <si>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</si>
  <si>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</si>
  <si>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</si>
  <si>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</si>
  <si>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</si>
  <si>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</si>
  <si>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</si>
  <si>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</si>
  <si>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</si>
  <si>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</si>
  <si>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</si>
  <si>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</si>
  <si>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</si>
  <si>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</si>
  <si>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</si>
  <si>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</si>
  <si>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</si>
  <si>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</si>
  <si>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</si>
  <si>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</si>
  <si>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</si>
  <si>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</si>
  <si>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</si>
  <si>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</si>
  <si>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</si>
  <si>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</si>
  <si>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</si>
  <si>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</si>
  <si>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</si>
  <si>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</si>
  <si>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</si>
  <si>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</si>
  <si>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</si>
  <si>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</si>
  <si>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</si>
  <si>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</si>
  <si>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</si>
  <si>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</si>
  <si>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</si>
  <si>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</si>
  <si>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</si>
  <si>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</si>
  <si>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</si>
  <si>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</si>
  <si>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</si>
  <si>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</si>
  <si>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</si>
  <si>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</si>
  <si>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</si>
  <si>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</si>
  <si>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</si>
  <si>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</si>
  <si>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</si>
  <si>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</si>
  <si>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</si>
  <si>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</si>
  <si>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</si>
  <si>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</si>
  <si>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</si>
  <si>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</si>
  <si>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</si>
  <si>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</si>
  <si>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</si>
  <si>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</si>
  <si>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</si>
  <si>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</si>
  <si>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</si>
  <si>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</si>
  <si>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</si>
  <si>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</si>
  <si>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</si>
  <si>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</si>
  <si>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</si>
  <si>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</si>
  <si>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</si>
  <si>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</si>
  <si>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</si>
  <si>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</si>
  <si>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</si>
  <si>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</si>
  <si>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</si>
  <si>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</si>
  <si>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</si>
  <si>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</si>
  <si>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</si>
  <si>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</si>
  <si>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</si>
  <si>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</si>
  <si>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</si>
  <si>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</si>
  <si>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</si>
  <si>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</si>
  <si>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</si>
  <si>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</si>
  <si>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</si>
  <si>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</si>
  <si>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</si>
  <si>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</si>
  <si>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</si>
  <si>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</si>
  <si>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</si>
  <si>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</si>
  <si>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</si>
  <si>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</si>
  <si>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</si>
  <si>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</si>
  <si>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</si>
  <si>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</si>
  <si>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</si>
  <si>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</si>
  <si>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</si>
  <si>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</si>
  <si>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</si>
  <si>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</si>
  <si>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</si>
  <si>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</si>
  <si>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</si>
  <si>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</si>
  <si>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</si>
  <si>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</si>
  <si>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</si>
  <si>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</si>
  <si>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</si>
  <si>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</si>
  <si>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</si>
  <si>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</si>
  <si>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</si>
  <si>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</si>
  <si>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</si>
  <si>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</si>
  <si>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</si>
  <si>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</si>
  <si>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</si>
  <si>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</si>
  <si>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</si>
  <si>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</si>
  <si>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</si>
  <si>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</si>
  <si>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</si>
  <si>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</si>
  <si>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</si>
  <si>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</si>
  <si>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</si>
  <si>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</si>
  <si>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</si>
  <si>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</si>
  <si>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</si>
  <si>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</si>
  <si>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</si>
  <si>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</si>
  <si>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</si>
  <si>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</si>
  <si>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</si>
  <si>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</si>
  <si>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</si>
  <si>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</si>
  <si>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</si>
  <si>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</si>
  <si>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</si>
  <si>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</si>
  <si>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</si>
  <si>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</si>
  <si>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</si>
  <si>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</si>
  <si>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</si>
  <si>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</si>
  <si>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</si>
  <si>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</si>
  <si>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</si>
  <si>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</si>
  <si>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</si>
  <si>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</si>
  <si>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</si>
  <si>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</si>
  <si>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</si>
  <si>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</si>
  <si>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</si>
  <si>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</si>
  <si>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</si>
  <si>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</si>
  <si>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</si>
  <si>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</si>
  <si>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</si>
  <si>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</si>
  <si>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</si>
  <si>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</si>
  <si>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</si>
  <si>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</si>
  <si>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</si>
  <si>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</si>
  <si>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</si>
  <si>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</si>
  <si>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</si>
  <si>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</si>
  <si>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</si>
  <si>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</si>
  <si>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</si>
  <si>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</si>
  <si>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</si>
  <si>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</si>
  <si>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</si>
  <si>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</si>
  <si>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</si>
  <si>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</si>
  <si>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</si>
  <si>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</si>
  <si>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</si>
  <si>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</si>
  <si>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</si>
  <si>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</si>
  <si>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</si>
  <si>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</si>
  <si>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</si>
  <si>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</si>
  <si>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</si>
  <si>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</si>
  <si>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</si>
  <si>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</si>
  <si>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</si>
  <si>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</si>
  <si>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</si>
  <si>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</si>
  <si>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</si>
  <si>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</si>
  <si>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</si>
  <si>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</si>
  <si>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</si>
  <si>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</si>
  <si>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</si>
  <si>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</si>
  <si>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</si>
  <si>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</si>
  <si>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</si>
  <si>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</si>
  <si>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</si>
  <si>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</si>
  <si>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</si>
  <si>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</si>
  <si>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</si>
  <si>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</si>
  <si>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</si>
  <si>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</si>
  <si>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</si>
  <si>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</si>
  <si>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</si>
  <si>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</si>
  <si>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</si>
  <si>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</si>
  <si>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</si>
  <si>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</si>
  <si>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</si>
  <si>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</si>
  <si>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</si>
  <si>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</si>
  <si>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</si>
  <si>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</si>
  <si>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</si>
  <si>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</si>
  <si>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</si>
  <si>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</si>
  <si>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</si>
  <si>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</si>
  <si>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</si>
  <si>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</si>
  <si>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</si>
  <si>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</si>
  <si>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</si>
  <si>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</si>
  <si>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</si>
  <si>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</si>
  <si>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</si>
  <si>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</si>
  <si>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</si>
  <si>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</si>
  <si>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</si>
  <si>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</si>
  <si>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</si>
  <si>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</si>
  <si>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</si>
  <si>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</si>
  <si>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</si>
  <si>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</si>
  <si>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</si>
  <si>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</si>
  <si>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</si>
  <si>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</si>
  <si>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</si>
  <si>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</si>
  <si>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</si>
  <si>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</si>
  <si>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</si>
  <si>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</si>
  <si>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</si>
  <si>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</si>
  <si>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</si>
  <si>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</si>
  <si>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</si>
  <si>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</si>
  <si>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</si>
  <si>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</si>
  <si>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</si>
  <si>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</si>
  <si>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</si>
  <si>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</si>
  <si>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</si>
  <si>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</si>
  <si>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</si>
  <si>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</si>
  <si>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</si>
  <si>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</si>
  <si>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</si>
  <si>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</si>
  <si>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</si>
  <si>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</si>
  <si>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</si>
  <si>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</si>
  <si>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</si>
  <si>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</si>
  <si>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</si>
  <si>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</si>
  <si>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</si>
  <si>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</si>
  <si>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</si>
  <si>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</si>
  <si>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</si>
  <si>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</si>
  <si>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</si>
  <si>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</si>
  <si>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</si>
  <si>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</si>
  <si>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</si>
  <si>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</si>
  <si>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</si>
  <si>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</si>
  <si>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</si>
  <si>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</si>
  <si>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</si>
  <si>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</si>
  <si>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</si>
  <si>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</si>
  <si>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</si>
  <si>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</si>
  <si>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</si>
  <si>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</si>
  <si>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</si>
  <si>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</si>
  <si>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</si>
  <si>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</si>
  <si>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</si>
  <si>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</si>
  <si>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</si>
  <si>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</si>
  <si>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</si>
  <si>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</si>
  <si>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</si>
  <si>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</si>
  <si>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</si>
  <si>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</si>
  <si>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</si>
  <si>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</si>
  <si>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</si>
  <si>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</si>
  <si>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</si>
  <si>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</si>
  <si>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</si>
  <si>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</si>
  <si>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</si>
  <si>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</si>
  <si>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</si>
  <si>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</si>
  <si>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</si>
  <si>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</si>
  <si>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</si>
  <si>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</si>
  <si>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</si>
  <si>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</si>
  <si>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</si>
  <si>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</si>
  <si>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</si>
  <si>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</si>
  <si>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</si>
  <si>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</si>
  <si>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</si>
  <si>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</si>
  <si>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</si>
  <si>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</si>
  <si>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</si>
  <si>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</si>
  <si>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</si>
  <si>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</si>
  <si>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</si>
  <si>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</si>
  <si>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</si>
  <si>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</si>
  <si>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</si>
  <si>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</si>
  <si>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</si>
  <si>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</si>
  <si>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</si>
  <si>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</si>
  <si>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</si>
  <si>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</si>
  <si>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</si>
  <si>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</si>
  <si>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</si>
  <si>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</si>
  <si>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</si>
  <si>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</si>
  <si>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</si>
  <si>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</si>
  <si>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</si>
  <si>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</si>
  <si>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</si>
  <si>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</si>
  <si>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</si>
  <si>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</si>
  <si>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</si>
  <si>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</si>
  <si>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</si>
  <si>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</si>
  <si>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</si>
  <si>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</si>
  <si>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</si>
  <si>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</si>
  <si>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</si>
  <si>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</si>
  <si>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</si>
  <si>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</si>
  <si>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</si>
  <si>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</si>
  <si>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</si>
  <si>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</si>
  <si>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</si>
  <si>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</si>
  <si>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</si>
  <si>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</si>
  <si>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</si>
  <si>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</si>
  <si>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</si>
  <si>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</si>
  <si>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</si>
  <si>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</si>
  <si>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</si>
  <si>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</si>
  <si>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</si>
  <si>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</si>
  <si>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</si>
  <si>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</si>
  <si>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</si>
  <si>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</si>
  <si>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</si>
  <si>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</si>
  <si>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</si>
  <si>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</si>
  <si>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</si>
  <si>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</si>
  <si>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</si>
  <si>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</si>
  <si>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</si>
  <si>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</si>
  <si>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</si>
  <si>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</si>
  <si>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</si>
  <si>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</si>
  <si>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</si>
  <si>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</si>
  <si>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</si>
  <si>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</si>
  <si>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</si>
  <si>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</si>
  <si>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</si>
  <si>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</si>
  <si>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</si>
  <si>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</si>
  <si>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</si>
  <si>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</si>
  <si>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</si>
  <si>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</si>
  <si>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</si>
  <si>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</si>
  <si>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</si>
  <si>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</si>
  <si>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</si>
  <si>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</si>
  <si>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</si>
  <si>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</si>
  <si>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</si>
  <si>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</si>
  <si>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</si>
  <si>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</si>
  <si>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</si>
  <si>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</si>
  <si>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</si>
  <si>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</si>
  <si>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</si>
  <si>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</si>
  <si>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</si>
  <si>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</si>
  <si>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</si>
  <si>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</si>
  <si>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</si>
  <si>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</si>
  <si>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</si>
  <si>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</si>
  <si>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</si>
  <si>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</si>
  <si>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</si>
  <si>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</si>
  <si>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</si>
  <si>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</si>
  <si>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</si>
  <si>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</si>
  <si>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</si>
  <si>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</si>
  <si>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</si>
  <si>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</si>
  <si>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</si>
  <si>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</si>
  <si>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</si>
  <si>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</si>
  <si>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</si>
  <si>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</si>
  <si>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</si>
  <si>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</si>
  <si>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</si>
  <si>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</si>
  <si>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</si>
  <si>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</si>
  <si>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</si>
  <si>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</si>
  <si>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</si>
  <si>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</si>
  <si>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</si>
  <si>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</si>
  <si>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</si>
  <si>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</si>
  <si>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</si>
  <si>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</si>
  <si>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</si>
  <si>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</si>
  <si>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</si>
  <si>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</si>
  <si>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</si>
  <si>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</si>
  <si>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</si>
  <si>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</si>
  <si>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</si>
  <si>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</si>
  <si>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</si>
  <si>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</si>
  <si>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</si>
  <si>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</si>
  <si>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</si>
  <si>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</si>
  <si>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</si>
  <si>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</si>
  <si>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</si>
  <si>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</si>
  <si>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</si>
  <si>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</si>
  <si>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</si>
  <si>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</si>
  <si>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</si>
  <si>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</si>
  <si>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</si>
  <si>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</si>
  <si>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</si>
  <si>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</si>
  <si>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</si>
  <si>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</si>
  <si>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</si>
  <si>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</si>
  <si>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</si>
  <si>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</si>
  <si>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</si>
  <si>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</si>
  <si>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</si>
  <si>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</si>
  <si>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</si>
  <si>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</si>
  <si>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</si>
  <si>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</si>
  <si>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</si>
  <si>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</si>
  <si>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</si>
  <si>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</si>
  <si>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</si>
  <si>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</si>
  <si>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</si>
  <si>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</si>
  <si>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</si>
  <si>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</si>
  <si>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</si>
  <si>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</si>
  <si>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</si>
  <si>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</si>
  <si>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</si>
  <si>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</si>
  <si>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</si>
  <si>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</si>
  <si>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</si>
  <si>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</si>
  <si>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</si>
  <si>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</si>
  <si>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</si>
  <si>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</si>
  <si>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</si>
  <si>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</si>
  <si>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</si>
  <si>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</si>
  <si>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</si>
  <si>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</si>
  <si>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</si>
  <si>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</si>
  <si>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</si>
  <si>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</si>
  <si>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</si>
  <si>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</si>
  <si>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</si>
  <si>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</si>
  <si>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</si>
  <si>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</si>
  <si>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</si>
  <si>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</si>
  <si>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</si>
  <si>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</si>
  <si>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</si>
  <si>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</si>
  <si>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</si>
  <si>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</si>
  <si>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</si>
  <si>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</si>
  <si>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</si>
  <si>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</si>
  <si>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</si>
  <si>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</si>
  <si>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</si>
  <si>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</si>
  <si>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</si>
  <si>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</si>
  <si>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</si>
  <si>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</si>
  <si>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</si>
  <si>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</si>
  <si>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</si>
  <si>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</si>
  <si>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</si>
  <si>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</si>
  <si>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</si>
  <si>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</si>
  <si>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</si>
  <si>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</si>
  <si>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</si>
  <si>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</si>
  <si>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</si>
  <si>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</si>
  <si>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</si>
  <si>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</si>
  <si>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</si>
  <si>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</si>
  <si>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</si>
  <si>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</si>
  <si>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</si>
  <si>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</si>
  <si>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</si>
  <si>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</si>
  <si>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</si>
  <si>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</si>
  <si>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</si>
  <si>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</si>
  <si>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</si>
  <si>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</si>
  <si>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</si>
  <si>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</si>
  <si>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</si>
  <si>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</si>
  <si>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</si>
  <si>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</si>
  <si>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</si>
  <si>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</si>
  <si>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</si>
  <si>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</si>
  <si>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</si>
  <si>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</si>
  <si>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</si>
  <si>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</si>
  <si>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</si>
  <si>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</si>
  <si>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</si>
  <si>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</si>
  <si>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</si>
  <si>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</si>
  <si>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</si>
  <si>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</si>
  <si>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</si>
  <si>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</si>
  <si>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</si>
  <si>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</si>
  <si>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</si>
  <si>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</si>
  <si>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</si>
  <si>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</si>
  <si>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</si>
  <si>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</si>
  <si>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</si>
  <si>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</si>
  <si>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</si>
  <si>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</si>
  <si>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</si>
  <si>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</si>
  <si>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</si>
  <si>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</si>
  <si>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</si>
  <si>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</si>
  <si>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</si>
  <si>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</si>
  <si>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</si>
  <si>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</si>
  <si>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</si>
  <si>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</si>
  <si>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</si>
  <si>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</si>
  <si>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</si>
  <si>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</si>
  <si>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</si>
  <si>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</si>
  <si>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</si>
  <si>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</si>
  <si>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</si>
  <si>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</si>
  <si>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</si>
  <si>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</si>
  <si>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</si>
  <si>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</si>
  <si>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</si>
  <si>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</si>
  <si>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</si>
  <si>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</si>
  <si>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</si>
  <si>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</si>
  <si>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</si>
  <si>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</si>
  <si>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</si>
  <si>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</si>
  <si>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</si>
  <si>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</si>
  <si>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</si>
  <si>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</si>
  <si>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</si>
  <si>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</si>
  <si>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</si>
  <si>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</si>
  <si>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</si>
  <si>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</si>
  <si>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</si>
  <si>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</si>
  <si>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</si>
  <si>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</si>
  <si>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</si>
  <si>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</si>
  <si>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</si>
  <si>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</si>
  <si>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</si>
  <si>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</si>
  <si>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</si>
  <si>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</si>
  <si>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</si>
  <si>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</si>
  <si>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</si>
  <si>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</si>
  <si>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</si>
  <si>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</si>
  <si>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</si>
  <si>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</si>
  <si>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</si>
  <si>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</si>
  <si>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</si>
  <si>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</si>
  <si>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</si>
  <si>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</si>
  <si>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</si>
  <si>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</si>
  <si>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</si>
  <si>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</si>
  <si>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</si>
  <si>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</si>
  <si>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</si>
  <si>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</si>
  <si>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</si>
  <si>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</si>
  <si>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</si>
  <si>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</si>
  <si>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</si>
  <si>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</si>
  <si>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</si>
  <si>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</si>
  <si>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</si>
  <si>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</si>
  <si>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</si>
  <si>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</si>
  <si>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</si>
  <si>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</si>
  <si>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</si>
  <si>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</si>
  <si>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</si>
  <si>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</si>
  <si>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</si>
  <si>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</si>
  <si>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</si>
  <si>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</si>
  <si>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</si>
  <si>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</si>
  <si>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</si>
  <si>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</si>
  <si>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</si>
  <si>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</si>
  <si>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</si>
  <si>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</si>
  <si>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</si>
  <si>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</si>
  <si>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</si>
  <si>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</si>
  <si>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</si>
  <si>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</si>
  <si>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</si>
  <si>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</si>
  <si>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</si>
  <si>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</si>
  <si>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</si>
  <si>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</si>
  <si>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</si>
  <si>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</si>
  <si>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</si>
  <si>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</si>
  <si>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</si>
  <si>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</si>
  <si>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</si>
  <si>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</si>
  <si>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</si>
  <si>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</si>
  <si>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</si>
  <si>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</si>
  <si>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</si>
  <si>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</si>
  <si>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</si>
  <si>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</si>
  <si>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</si>
  <si>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</si>
  <si>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</si>
  <si>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</si>
  <si>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</si>
  <si>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</si>
  <si>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</si>
  <si>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</si>
  <si>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</si>
  <si>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</si>
  <si>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</si>
  <si>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</si>
  <si>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</si>
  <si>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</si>
  <si>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</si>
  <si>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</si>
  <si>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</si>
  <si>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</si>
  <si>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</si>
  <si>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</si>
  <si>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</si>
  <si>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</si>
  <si>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</si>
  <si>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</si>
  <si>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</si>
  <si>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</si>
  <si>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</si>
  <si>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</si>
  <si>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</si>
  <si>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</si>
  <si>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</si>
  <si>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</si>
  <si>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</si>
  <si>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</si>
  <si>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</si>
  <si>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</si>
  <si>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</si>
  <si>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</si>
  <si>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</si>
  <si>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</si>
  <si>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</si>
  <si>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</si>
  <si>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</si>
  <si>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</si>
  <si>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</si>
  <si>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</si>
  <si>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</si>
  <si>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</si>
  <si>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</si>
  <si>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</si>
  <si>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</si>
  <si>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</si>
  <si>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</si>
  <si>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</si>
  <si>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</si>
  <si>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</si>
  <si>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</si>
  <si>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</si>
  <si>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</si>
  <si>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</si>
  <si>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</si>
  <si>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</si>
  <si>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</si>
  <si>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</si>
  <si>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</si>
  <si>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</si>
  <si>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</si>
  <si>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</si>
  <si>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</si>
  <si>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</si>
  <si>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</si>
  <si>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</si>
  <si>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</si>
  <si>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</si>
  <si>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</si>
  <si>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</si>
  <si>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</si>
  <si>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</si>
  <si>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</si>
  <si>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</si>
  <si>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</si>
  <si>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</si>
  <si>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</si>
  <si>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</si>
  <si>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</si>
  <si>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</si>
  <si>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</si>
  <si>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</si>
  <si>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</si>
  <si>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</si>
  <si>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</si>
  <si>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</si>
  <si>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</si>
  <si>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</si>
  <si>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</si>
  <si>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</si>
  <si>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</si>
  <si>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</si>
  <si>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</si>
  <si>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</si>
  <si>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</si>
  <si>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</si>
  <si>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</si>
  <si>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</si>
  <si>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</si>
  <si>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</si>
  <si>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</si>
  <si>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</si>
  <si>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</si>
  <si>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</si>
  <si>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</si>
  <si>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</si>
  <si>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</si>
  <si>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</si>
  <si>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</si>
  <si>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</si>
  <si>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</si>
  <si>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</si>
  <si>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</si>
  <si>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</si>
  <si>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</si>
  <si>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</si>
  <si>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</si>
  <si>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</si>
  <si>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</si>
  <si>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</si>
  <si>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</si>
  <si>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</si>
  <si>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</si>
  <si>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</si>
  <si>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</si>
  <si>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</si>
  <si>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</si>
  <si>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</si>
  <si>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</si>
  <si>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</si>
  <si>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</si>
  <si>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</si>
  <si>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</si>
  <si>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</si>
  <si>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</si>
  <si>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</si>
  <si>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</si>
  <si>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</si>
  <si>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</si>
  <si>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</si>
  <si>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</si>
  <si>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</si>
  <si>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</si>
  <si>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</si>
  <si>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</si>
  <si>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</si>
  <si>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</si>
  <si>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</si>
  <si>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</si>
  <si>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</si>
  <si>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</si>
  <si>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</si>
  <si>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</si>
  <si>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</si>
  <si>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</si>
  <si>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</si>
  <si>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</si>
  <si>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</si>
  <si>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</si>
  <si>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</si>
  <si>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</si>
  <si>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</si>
  <si>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</si>
  <si>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</si>
  <si>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</si>
  <si>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</si>
  <si>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</si>
  <si>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</si>
  <si>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</si>
  <si>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</si>
  <si>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</si>
  <si>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</si>
  <si>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</si>
  <si>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</si>
  <si>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</si>
  <si>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</si>
  <si>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</si>
  <si>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</si>
  <si>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</si>
  <si>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</si>
  <si>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</si>
  <si>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</si>
  <si>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</si>
  <si>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</si>
  <si>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</si>
  <si>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</si>
  <si>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</si>
  <si>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</si>
  <si>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</si>
  <si>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</si>
  <si>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</si>
  <si>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</si>
  <si>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</si>
  <si>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</si>
  <si>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</si>
  <si>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</si>
  <si>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</si>
  <si>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</si>
  <si>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</si>
  <si>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</si>
  <si>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</si>
  <si>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</si>
  <si>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</si>
  <si>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</si>
  <si>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</si>
  <si>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</si>
  <si>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</si>
  <si>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</si>
  <si>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</si>
  <si>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</si>
  <si>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</si>
  <si>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</si>
  <si>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</si>
  <si>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</si>
  <si>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</si>
  <si>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</si>
  <si>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</si>
  <si>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</si>
  <si>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</si>
  <si>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</si>
  <si>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</si>
  <si>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</si>
  <si>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</si>
  <si>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</si>
  <si>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</si>
  <si>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</si>
  <si>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</si>
  <si>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</si>
  <si>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</si>
  <si>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</si>
  <si>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</si>
  <si>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</si>
  <si>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</si>
  <si>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</si>
  <si>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</si>
  <si>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</si>
  <si>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</si>
  <si>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</si>
  <si>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</si>
  <si>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</si>
  <si>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</si>
  <si>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</si>
  <si>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</si>
  <si>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</si>
  <si>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</si>
  <si>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</si>
  <si>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</si>
  <si>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</si>
  <si>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</si>
  <si>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</si>
  <si>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</si>
  <si>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</si>
  <si>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</si>
  <si>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</si>
  <si>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</si>
  <si>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</si>
  <si>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</si>
  <si>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</si>
  <si>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</si>
  <si>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</si>
  <si>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</si>
  <si>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</si>
  <si>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</si>
  <si>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</si>
  <si>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</si>
  <si>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</si>
  <si>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</si>
  <si>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</si>
  <si>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</si>
  <si>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</si>
  <si>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</si>
  <si>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</si>
  <si>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</si>
  <si>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</si>
  <si>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</si>
  <si>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</si>
  <si>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</si>
  <si>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</si>
  <si>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</si>
  <si>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</si>
  <si>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</si>
  <si>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</si>
  <si>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</si>
  <si>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</si>
  <si>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</si>
  <si>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</si>
  <si>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</si>
  <si>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</si>
  <si>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</si>
  <si>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</si>
  <si>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</si>
  <si>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</si>
  <si>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</si>
  <si>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</si>
  <si>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</si>
  <si>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</si>
  <si>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</si>
  <si>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</si>
  <si>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</si>
  <si>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</si>
  <si>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</si>
  <si>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</si>
  <si>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</si>
  <si>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</si>
  <si>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</si>
  <si>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</si>
  <si>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</si>
  <si>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</si>
  <si>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</si>
  <si>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</si>
  <si>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</si>
  <si>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</si>
  <si>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</si>
  <si>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</si>
  <si>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</si>
  <si>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</si>
  <si>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</si>
  <si>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</si>
  <si>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</si>
  <si>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</si>
  <si>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</si>
  <si>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</si>
  <si>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</si>
  <si>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</si>
  <si>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</si>
  <si>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</si>
  <si>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</si>
  <si>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</si>
  <si>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</si>
  <si>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</si>
  <si>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</si>
  <si>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</si>
  <si>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</si>
  <si>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</si>
  <si>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</si>
  <si>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</si>
  <si>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</si>
  <si>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</si>
  <si>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</si>
  <si>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</si>
  <si>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</si>
  <si>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</si>
  <si>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</si>
  <si>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</si>
  <si>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</si>
  <si>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</si>
  <si>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</si>
  <si>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</si>
  <si>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</si>
  <si>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</si>
  <si>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</si>
  <si>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</si>
  <si>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</si>
  <si>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</si>
  <si>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</si>
  <si>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</si>
  <si>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</si>
  <si>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</si>
  <si>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</si>
  <si>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</si>
  <si>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</si>
  <si>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</si>
  <si>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</si>
  <si>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</si>
  <si>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</si>
  <si>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</si>
  <si>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</si>
  <si>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</si>
  <si>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</si>
  <si>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</si>
  <si>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</si>
  <si>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</si>
  <si>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</si>
  <si>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</si>
  <si>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</si>
  <si>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</si>
  <si>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</si>
  <si>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</si>
  <si>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</si>
  <si>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</si>
  <si>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</si>
  <si>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</si>
  <si>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</si>
  <si>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</si>
  <si>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</si>
  <si>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</si>
  <si>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</si>
  <si>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</si>
  <si>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</si>
  <si>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</si>
  <si>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</si>
  <si>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</si>
  <si>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</si>
  <si>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</si>
  <si>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</si>
  <si>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</si>
  <si>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</si>
  <si>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</si>
  <si>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</si>
  <si>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</si>
  <si>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</si>
  <si>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</si>
  <si>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</si>
  <si>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</si>
  <si>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</si>
  <si>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</si>
  <si>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</si>
  <si>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</si>
  <si>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</si>
  <si>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</si>
  <si>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</si>
  <si>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</si>
  <si>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</si>
  <si>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</si>
  <si>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</si>
  <si>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</si>
  <si>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</si>
  <si>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</si>
  <si>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</si>
  <si>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</si>
  <si>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</si>
  <si>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</si>
  <si>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</si>
  <si>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</si>
  <si>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</si>
  <si>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</si>
  <si>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</si>
  <si>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</si>
  <si>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</si>
  <si>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</si>
  <si>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</si>
  <si>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</si>
  <si>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</si>
  <si>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</si>
  <si>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</si>
  <si>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</si>
  <si>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</si>
  <si>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</si>
  <si>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</si>
  <si>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</si>
  <si>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</si>
  <si>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</si>
  <si>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</si>
  <si>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</si>
  <si>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</si>
  <si>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</si>
  <si>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</si>
  <si>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</si>
  <si>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</si>
  <si>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</si>
  <si>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</si>
  <si>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</si>
  <si>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</si>
  <si>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</si>
  <si>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</si>
  <si>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</si>
  <si>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</si>
  <si>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</si>
  <si>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</si>
  <si>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</si>
  <si>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</si>
  <si>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</si>
  <si>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</si>
  <si>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</si>
  <si>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</si>
  <si>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</si>
  <si>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</si>
  <si>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</si>
  <si>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</si>
  <si>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</si>
  <si>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</si>
  <si>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</si>
  <si>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</si>
  <si>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</si>
  <si>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</si>
  <si>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</si>
  <si>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</si>
  <si>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</si>
  <si>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</si>
  <si>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</si>
  <si>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</si>
  <si>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</si>
  <si>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</si>
  <si>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</si>
  <si>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</si>
  <si>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</si>
  <si>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</si>
  <si>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</si>
  <si>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</si>
  <si>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</si>
  <si>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</si>
  <si>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</si>
  <si>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</si>
  <si>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</si>
  <si>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</si>
  <si>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</si>
  <si>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</si>
  <si>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</si>
  <si>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</si>
  <si>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</si>
  <si>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</si>
  <si>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</si>
  <si>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</si>
  <si>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</si>
  <si>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</si>
  <si>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</si>
  <si>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</si>
  <si>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</si>
  <si>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</si>
  <si>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</si>
  <si>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</si>
  <si>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</si>
  <si>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</si>
  <si>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</si>
  <si>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</si>
  <si>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</si>
  <si>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</si>
  <si>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</si>
  <si>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</si>
  <si>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</si>
  <si>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</si>
  <si>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</si>
  <si>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</si>
  <si>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</si>
  <si>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</si>
  <si>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</si>
  <si>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</si>
  <si>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</si>
  <si>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</si>
  <si>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</si>
  <si>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</si>
  <si>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</si>
  <si>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</si>
  <si>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</si>
  <si>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</si>
  <si>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</si>
  <si>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</si>
  <si>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</si>
  <si>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</si>
  <si>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</si>
  <si>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</si>
  <si>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</si>
  <si>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</si>
  <si>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</si>
  <si>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</si>
  <si>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</si>
  <si>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</si>
  <si>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</si>
  <si>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</si>
  <si>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</si>
  <si>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</si>
  <si>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</si>
  <si>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</si>
  <si>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</si>
  <si>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</si>
  <si>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</si>
  <si>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</si>
  <si>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</si>
  <si>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</si>
  <si>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</si>
  <si>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</si>
  <si>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</si>
  <si>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</si>
  <si>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</si>
  <si>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</si>
  <si>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</si>
  <si>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</si>
  <si>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</si>
  <si>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</si>
  <si>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</si>
  <si>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</si>
  <si>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</si>
  <si>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</si>
  <si>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</si>
  <si>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</si>
  <si>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</si>
  <si>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</si>
  <si>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</si>
  <si>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</si>
  <si>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</si>
  <si>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</si>
  <si>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</si>
  <si>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</si>
  <si>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</si>
  <si>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</si>
  <si>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</si>
  <si>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</si>
  <si>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</si>
  <si>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</si>
  <si>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</si>
  <si>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</si>
  <si>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</si>
  <si>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</si>
  <si>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</si>
  <si>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</si>
  <si>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</si>
  <si>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</si>
  <si>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</si>
  <si>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</si>
  <si>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</si>
  <si>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</si>
  <si>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</si>
  <si>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</si>
  <si>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</si>
  <si>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</si>
  <si>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</si>
  <si>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</si>
  <si>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</si>
  <si>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</si>
  <si>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</si>
  <si>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</si>
  <si>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</si>
  <si>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</si>
  <si>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</si>
  <si>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</si>
  <si>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</si>
  <si>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</si>
  <si>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</si>
  <si>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</si>
  <si>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</si>
  <si>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</si>
  <si>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</si>
  <si>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</si>
  <si>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</si>
  <si>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</si>
  <si>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</si>
  <si>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</si>
  <si>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</si>
  <si>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</si>
  <si>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</si>
  <si>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</si>
  <si>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</si>
  <si>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</si>
  <si>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</si>
  <si>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</si>
  <si>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</si>
  <si>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</si>
  <si>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</si>
  <si>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</si>
  <si>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</si>
  <si>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</si>
  <si>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</si>
  <si>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</si>
  <si>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</si>
  <si>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</si>
  <si>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</si>
  <si>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</si>
  <si>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</si>
  <si>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</si>
  <si>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</si>
  <si>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</si>
  <si>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</si>
  <si>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</si>
  <si>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</si>
  <si>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</si>
  <si>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</si>
  <si>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</si>
  <si>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</si>
  <si>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</si>
  <si>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</si>
  <si>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</si>
  <si>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</si>
  <si>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</si>
  <si>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</si>
  <si>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</si>
  <si>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</si>
  <si>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</si>
  <si>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</si>
  <si>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</si>
  <si>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</si>
  <si>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</si>
  <si>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</si>
  <si>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</si>
  <si>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</si>
  <si>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</si>
  <si>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</si>
  <si>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</si>
  <si>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</si>
  <si>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</si>
  <si>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</si>
  <si>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</si>
  <si>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</si>
  <si>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</si>
  <si>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</si>
  <si>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</si>
  <si>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</si>
  <si>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</si>
  <si>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</si>
  <si>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</si>
  <si>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</si>
  <si>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</si>
  <si>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</si>
  <si>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</si>
  <si>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</si>
  <si>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</si>
  <si>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</si>
  <si>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</si>
  <si>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</si>
  <si>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</si>
  <si>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</si>
  <si>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</si>
  <si>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</si>
  <si>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</si>
  <si>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</si>
  <si>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</si>
  <si>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</si>
  <si>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</si>
  <si>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</si>
  <si>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</si>
  <si>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</si>
  <si>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</si>
  <si>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</si>
  <si>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</si>
  <si>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</si>
  <si>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</si>
  <si>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</si>
  <si>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</si>
  <si>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</si>
  <si>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</si>
  <si>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</si>
  <si>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</si>
  <si>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</si>
  <si>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</si>
  <si>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</si>
  <si>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</si>
  <si>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</si>
  <si>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</si>
  <si>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</si>
  <si>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</si>
  <si>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</si>
  <si>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</si>
  <si>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</si>
  <si>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</si>
  <si>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</si>
  <si>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</si>
  <si>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</si>
  <si>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</si>
  <si>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</si>
  <si>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</si>
  <si>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</si>
  <si>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</si>
  <si>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</si>
  <si>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</si>
  <si>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</si>
  <si>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</si>
  <si>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</si>
  <si>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</si>
  <si>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</si>
  <si>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</si>
  <si>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</si>
  <si>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</si>
  <si>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</si>
  <si>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</si>
  <si>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</si>
  <si>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</si>
  <si>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</si>
  <si>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</si>
  <si>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</si>
  <si>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</si>
  <si>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</si>
  <si>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</si>
  <si>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</si>
  <si>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</si>
  <si>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</si>
  <si>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</si>
  <si>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</si>
  <si>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</si>
  <si>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</si>
  <si>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</si>
  <si>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</si>
  <si>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</si>
  <si>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</si>
  <si>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</si>
  <si>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</si>
  <si>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</si>
  <si>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</si>
  <si>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</si>
  <si>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</si>
  <si>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</si>
  <si>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</si>
  <si>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</si>
  <si>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</si>
  <si>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</si>
  <si>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</si>
  <si>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</si>
  <si>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</si>
  <si>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</si>
  <si>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</si>
  <si>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</si>
  <si>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</si>
  <si>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</si>
  <si>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</si>
  <si>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</si>
  <si>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</si>
  <si>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</si>
  <si>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</si>
  <si>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</si>
  <si>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</si>
  <si>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</si>
  <si>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</si>
  <si>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</si>
  <si>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</si>
  <si>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</si>
  <si>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</si>
  <si>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</si>
  <si>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</si>
  <si>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</si>
  <si>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</si>
  <si>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</si>
  <si>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</si>
  <si>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</si>
  <si>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</si>
  <si>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</si>
  <si>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</si>
  <si>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</si>
  <si>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</si>
  <si>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</si>
  <si>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</si>
  <si>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</si>
  <si>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</si>
  <si>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</si>
  <si>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</si>
  <si>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</si>
  <si>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</si>
  <si>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</si>
  <si>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</si>
  <si>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</si>
  <si>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</si>
  <si>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</si>
  <si>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</si>
  <si>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</si>
  <si>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</si>
  <si>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</si>
  <si>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</si>
  <si>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</si>
  <si>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</si>
  <si>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</si>
  <si>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</si>
  <si>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</si>
  <si>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</si>
  <si>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</si>
  <si>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</si>
  <si>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</si>
  <si>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</si>
  <si>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</si>
  <si>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</si>
  <si>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</si>
  <si>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</si>
  <si>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</si>
  <si>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</si>
  <si>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</si>
  <si>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</si>
  <si>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</si>
  <si>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</si>
  <si>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</si>
  <si>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</si>
  <si>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</si>
  <si>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</si>
  <si>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</si>
  <si>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</si>
  <si>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</si>
  <si>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</si>
  <si>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</si>
  <si>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</si>
  <si>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</si>
  <si>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</si>
  <si>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</si>
  <si>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</si>
  <si>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</si>
  <si>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</si>
  <si>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</si>
  <si>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</si>
  <si>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</si>
  <si>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</si>
  <si>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</si>
  <si>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</si>
  <si>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</si>
  <si>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</si>
  <si>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</si>
  <si>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</si>
  <si>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</si>
  <si>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</si>
  <si>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</si>
  <si>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</si>
  <si>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</si>
  <si>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</si>
  <si>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</si>
  <si>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</si>
  <si>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</si>
  <si>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</si>
  <si>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</si>
  <si>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</si>
  <si>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</si>
  <si>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</si>
  <si>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</si>
  <si>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</si>
  <si>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</si>
  <si>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</si>
  <si>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</si>
  <si>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</si>
  <si>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</si>
  <si>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</si>
  <si>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</si>
  <si>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</si>
  <si>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</si>
  <si>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</si>
  <si>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</si>
  <si>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</si>
  <si>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</si>
  <si>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</si>
  <si>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</si>
  <si>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</si>
  <si>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</si>
  <si>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</si>
  <si>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</si>
  <si>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</si>
  <si>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</si>
  <si>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</si>
  <si>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</si>
  <si>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</si>
  <si>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</si>
  <si>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</si>
  <si>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</si>
  <si>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</si>
  <si>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</si>
  <si>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</si>
  <si>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</si>
  <si>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</si>
  <si>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</si>
  <si>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</si>
  <si>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</si>
  <si>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</si>
  <si>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</si>
  <si>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</si>
  <si>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</si>
  <si>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</si>
  <si>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</si>
  <si>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</si>
  <si>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</si>
  <si>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</si>
  <si>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</si>
  <si>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</si>
  <si>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</si>
  <si>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</si>
  <si>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</si>
  <si>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</si>
  <si>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</si>
  <si>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</si>
  <si>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</si>
  <si>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</si>
  <si>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</si>
  <si>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</si>
  <si>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</si>
  <si>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</si>
  <si>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</si>
  <si>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</si>
  <si>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</si>
  <si>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</si>
  <si>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</si>
  <si>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</si>
  <si>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</si>
  <si>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</si>
  <si>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</si>
  <si>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</si>
  <si>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</si>
  <si>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</si>
  <si>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</si>
  <si>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</si>
  <si>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</si>
  <si>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</si>
  <si>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</si>
  <si>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</si>
  <si>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</si>
  <si>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</si>
  <si>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</si>
  <si>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</si>
  <si>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</si>
  <si>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</si>
  <si>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</si>
  <si>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</si>
  <si>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</si>
  <si>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</si>
  <si>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</si>
  <si>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</si>
  <si>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</si>
  <si>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</si>
  <si>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</si>
  <si>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</si>
  <si>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</si>
  <si>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</si>
  <si>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</si>
  <si>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</si>
  <si>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</si>
  <si>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</si>
  <si>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</si>
  <si>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</si>
  <si>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</si>
  <si>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</si>
  <si>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</si>
  <si>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</si>
  <si>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</si>
  <si>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</si>
  <si>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</si>
  <si>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</si>
  <si>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</si>
  <si>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</si>
  <si>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</si>
  <si>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</si>
  <si>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</si>
  <si>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</si>
  <si>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</si>
  <si>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</si>
  <si>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</si>
  <si>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</si>
  <si>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</si>
  <si>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</si>
  <si>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</si>
  <si>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</si>
  <si>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</si>
  <si>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</si>
  <si>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</si>
  <si>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</si>
  <si>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</si>
  <si>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</si>
  <si>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</si>
  <si>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</si>
  <si>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</si>
  <si>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</si>
  <si>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</si>
  <si>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</si>
  <si>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</si>
  <si>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</si>
  <si>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</si>
  <si>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</si>
  <si>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</si>
  <si>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</si>
  <si>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</si>
  <si>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</si>
  <si>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</si>
  <si>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</si>
  <si>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</si>
  <si>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</si>
  <si>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</si>
  <si>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</si>
  <si>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</si>
  <si>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</si>
  <si>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</si>
  <si>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</si>
  <si>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</si>
  <si>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</si>
  <si>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</si>
  <si>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</si>
  <si>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</si>
  <si>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</si>
  <si>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</si>
  <si>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</si>
  <si>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</si>
  <si>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</si>
  <si>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</si>
  <si>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</si>
  <si>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</si>
  <si>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</si>
  <si>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</si>
  <si>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</si>
  <si>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</si>
  <si>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</si>
  <si>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</si>
  <si>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</si>
  <si>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</si>
  <si>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</si>
  <si>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</si>
  <si>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</si>
  <si>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</si>
  <si>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</si>
  <si>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</si>
  <si>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</si>
  <si>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</si>
  <si>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</si>
  <si>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</si>
  <si>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</si>
  <si>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</si>
  <si>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</si>
  <si>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</si>
  <si>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</si>
  <si>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</si>
  <si>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</si>
  <si>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</si>
  <si>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</si>
  <si>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</si>
  <si>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</si>
  <si>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</si>
  <si>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</si>
  <si>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</si>
  <si>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</si>
  <si>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</si>
  <si>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</si>
  <si>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</si>
  <si>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</si>
  <si>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</si>
  <si>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</si>
  <si>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</si>
  <si>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</si>
  <si>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</si>
  <si>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</si>
  <si>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</si>
  <si>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</si>
  <si>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</si>
  <si>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</si>
  <si>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</si>
  <si>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</si>
  <si>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</si>
  <si>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</si>
  <si>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</si>
  <si>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</si>
  <si>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</si>
  <si>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</si>
  <si>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</si>
  <si>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</si>
  <si>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</si>
  <si>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</si>
  <si>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</si>
  <si>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</si>
  <si>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</si>
  <si>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</si>
  <si>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</si>
  <si>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</si>
  <si>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</si>
  <si>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</si>
  <si>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</si>
  <si>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</si>
  <si>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</si>
  <si>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</si>
  <si>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</si>
  <si>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</si>
  <si>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</si>
  <si>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</si>
  <si>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</si>
  <si>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</si>
  <si>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</si>
  <si>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</si>
  <si>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</si>
  <si>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</si>
  <si>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</si>
  <si>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</si>
  <si>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</si>
  <si>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</si>
  <si>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</si>
  <si>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</si>
  <si>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</si>
  <si>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</si>
  <si>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</si>
  <si>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</si>
  <si>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</si>
  <si>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</si>
  <si>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</si>
  <si>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</si>
  <si>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</si>
  <si>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</si>
  <si>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</si>
  <si>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</si>
  <si>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</si>
  <si>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</si>
  <si>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</si>
  <si>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</si>
  <si>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</si>
  <si>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</si>
  <si>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</si>
  <si>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</si>
  <si>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</si>
  <si>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</si>
  <si>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</si>
  <si>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</si>
  <si>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</si>
  <si>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</si>
  <si>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</si>
  <si>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</si>
  <si>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</si>
  <si>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</si>
  <si>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</si>
  <si>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</si>
  <si>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</si>
  <si>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</si>
  <si>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</si>
  <si>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</si>
  <si>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</si>
  <si>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</si>
  <si>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</si>
  <si>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</si>
  <si>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</si>
  <si>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</si>
  <si>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</si>
  <si>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</si>
  <si>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</si>
  <si>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</si>
  <si>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</si>
  <si>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</si>
  <si>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</si>
  <si>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</si>
  <si>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</si>
  <si>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</si>
  <si>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</si>
  <si>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</si>
  <si>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</si>
  <si>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</si>
  <si>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</si>
  <si>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</si>
  <si>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</si>
  <si>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</si>
  <si>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</si>
  <si>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</si>
  <si>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</si>
  <si>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</si>
  <si>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</si>
  <si>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</si>
  <si>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</si>
  <si>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</si>
  <si>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</si>
  <si>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</si>
  <si>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</si>
  <si>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</si>
  <si>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</si>
  <si>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</si>
  <si>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</si>
  <si>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</si>
  <si>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</si>
  <si>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</si>
  <si>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</si>
  <si>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</si>
  <si>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</si>
  <si>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</si>
  <si>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</si>
  <si>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</si>
  <si>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</si>
  <si>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</si>
  <si>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</si>
  <si>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</si>
  <si>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</si>
  <si>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</si>
  <si>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</si>
  <si>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</si>
  <si>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</si>
  <si>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</si>
  <si>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</si>
  <si>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</si>
  <si>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</si>
  <si>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</si>
  <si>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</si>
  <si>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</si>
  <si>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</si>
  <si>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</si>
  <si>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</si>
  <si>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</si>
  <si>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</si>
  <si>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</si>
  <si>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</si>
  <si>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</si>
  <si>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</si>
  <si>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</si>
  <si>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</si>
  <si>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</si>
  <si>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</si>
  <si>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</si>
  <si>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</si>
  <si>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</si>
  <si>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</si>
  <si>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</si>
  <si>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</si>
  <si>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</si>
  <si>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</si>
  <si>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</si>
  <si>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</si>
  <si>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</si>
  <si>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</si>
  <si>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</si>
  <si>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</si>
  <si>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</si>
  <si>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</si>
  <si>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</si>
  <si>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</si>
  <si>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</si>
  <si>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</si>
  <si>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</si>
  <si>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</si>
  <si>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</si>
  <si>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</si>
  <si>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</si>
  <si>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</si>
  <si>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</si>
  <si>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</si>
  <si>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</si>
  <si>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</si>
  <si>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</si>
  <si>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</si>
  <si>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</si>
  <si>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</si>
  <si>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</si>
  <si>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</si>
  <si>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</si>
  <si>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</si>
  <si>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</si>
  <si>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</si>
  <si>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</si>
  <si>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</si>
  <si>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</si>
  <si>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</si>
  <si>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</si>
  <si>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</si>
  <si>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</si>
  <si>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</si>
  <si>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</si>
  <si>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</si>
  <si>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</si>
  <si>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</si>
  <si>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</si>
  <si>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</si>
  <si>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</si>
  <si>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</si>
  <si>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</si>
  <si>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</si>
  <si>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</si>
  <si>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</si>
  <si>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</si>
  <si>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</si>
  <si>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</si>
  <si>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</si>
  <si>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</si>
  <si>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</si>
  <si>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</si>
  <si>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</si>
  <si>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</si>
  <si>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</si>
  <si>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</si>
  <si>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</si>
  <si>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</si>
  <si>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</si>
  <si>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</si>
  <si>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</si>
  <si>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</si>
  <si>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</si>
  <si>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</si>
  <si>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</si>
  <si>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</si>
  <si>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</si>
  <si>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</si>
  <si>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</si>
  <si>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</si>
  <si>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</si>
  <si>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</si>
  <si>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</si>
  <si>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</si>
  <si>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</si>
  <si>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</si>
  <si>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</si>
  <si>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</si>
  <si>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</si>
  <si>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</si>
  <si>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</si>
  <si>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</si>
  <si>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</si>
  <si>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</si>
  <si>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</si>
  <si>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</si>
  <si>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</si>
  <si>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</si>
  <si>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</si>
  <si>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</si>
  <si>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</si>
  <si>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</si>
  <si>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</si>
  <si>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</si>
  <si>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</si>
  <si>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</si>
  <si>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</si>
  <si>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</si>
  <si>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</si>
  <si>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</si>
  <si>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</si>
  <si>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</si>
  <si>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</si>
  <si>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</si>
  <si>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</si>
  <si>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</si>
  <si>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</si>
  <si>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</si>
  <si>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</si>
  <si>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</si>
  <si>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</si>
  <si>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</si>
  <si>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</si>
  <si>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</si>
  <si>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</si>
  <si>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</si>
  <si>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</si>
  <si>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</si>
  <si>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</si>
  <si>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</si>
  <si>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</si>
  <si>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</si>
  <si>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</si>
  <si>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</si>
  <si>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</si>
  <si>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</si>
  <si>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</si>
  <si>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</si>
  <si>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</si>
  <si>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</si>
  <si>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</si>
  <si>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</si>
  <si>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</si>
  <si>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</si>
  <si>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</si>
  <si>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</si>
  <si>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</si>
  <si>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</si>
  <si>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</si>
  <si>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</si>
  <si>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</si>
  <si>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</si>
  <si>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</si>
  <si>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</si>
  <si>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</si>
  <si>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</si>
  <si>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</si>
  <si>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</si>
  <si>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</si>
  <si>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</si>
  <si>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</si>
  <si>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</si>
  <si>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</si>
  <si>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</si>
  <si>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</si>
  <si>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</si>
  <si>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</si>
  <si>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</si>
  <si>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</si>
  <si>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</si>
  <si>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</si>
  <si>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</si>
  <si>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</si>
  <si>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</si>
  <si>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</si>
  <si>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</si>
  <si>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</si>
  <si>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</si>
  <si>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</si>
  <si>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</si>
  <si>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</si>
  <si>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</si>
  <si>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</si>
  <si>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</si>
  <si>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</si>
  <si>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</si>
  <si>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</si>
  <si>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</si>
  <si>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</si>
  <si>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</si>
  <si>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</si>
  <si>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</si>
  <si>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</si>
  <si>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</si>
  <si>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</si>
  <si>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</si>
  <si>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</si>
  <si>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</si>
  <si>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</si>
  <si>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</si>
  <si>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</si>
  <si>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</si>
  <si>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</si>
  <si>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</si>
  <si>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</si>
  <si>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</si>
  <si>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</si>
  <si>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</si>
  <si>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</si>
  <si>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</si>
  <si>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</si>
  <si>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</si>
  <si>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</si>
  <si>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</si>
  <si>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</si>
  <si>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</si>
  <si>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</si>
  <si>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</si>
  <si>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</si>
  <si>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</si>
  <si>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</si>
  <si>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</si>
  <si>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</si>
  <si>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</si>
  <si>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</si>
  <si>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</si>
  <si>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</si>
  <si>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</si>
  <si>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</si>
  <si>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</si>
  <si>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</si>
  <si>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</si>
  <si>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</si>
  <si>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</si>
  <si>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</si>
  <si>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</si>
  <si>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</si>
  <si>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</si>
  <si>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</si>
  <si>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</si>
  <si>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</si>
  <si>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</si>
  <si>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</si>
  <si>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</si>
  <si>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</si>
  <si>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</si>
  <si>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</si>
  <si>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</si>
  <si>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</si>
  <si>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</si>
  <si>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</si>
  <si>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</si>
  <si>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</si>
  <si>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</si>
  <si>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</si>
  <si>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</si>
  <si>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</si>
  <si>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</si>
  <si>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</si>
  <si>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</si>
  <si>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</si>
  <si>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</si>
  <si>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</si>
  <si>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</si>
  <si>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</si>
  <si>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</si>
  <si>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</si>
  <si>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</si>
  <si>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</si>
  <si>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</si>
  <si>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</si>
  <si>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</si>
  <si>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</si>
  <si>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</si>
  <si>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</si>
  <si>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</si>
  <si>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</si>
  <si>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</si>
  <si>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</si>
  <si>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</si>
  <si>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</si>
  <si>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</si>
  <si>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</si>
  <si>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</si>
  <si>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</si>
  <si>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</si>
  <si>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</si>
  <si>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</si>
  <si>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</si>
  <si>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</si>
  <si>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</si>
  <si>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</si>
  <si>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</si>
  <si>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</si>
  <si>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</si>
  <si>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</si>
  <si>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</si>
  <si>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</si>
  <si>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</si>
  <si>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</si>
  <si>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</si>
  <si>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</si>
  <si>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</si>
  <si>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</si>
  <si>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</si>
  <si>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</si>
  <si>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</si>
  <si>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</si>
  <si>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</si>
  <si>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</si>
  <si>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</si>
  <si>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</si>
  <si>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</si>
  <si>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</si>
  <si>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</si>
  <si>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</si>
  <si>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</si>
  <si>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</si>
  <si>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</si>
  <si>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</si>
  <si>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</si>
  <si>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</si>
  <si>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</si>
  <si>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</si>
  <si>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</si>
  <si>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</si>
  <si>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</si>
  <si>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</si>
  <si>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</si>
  <si>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</si>
  <si>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</si>
  <si>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</si>
  <si>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</si>
  <si>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</si>
  <si>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</si>
  <si>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</si>
  <si>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</si>
  <si>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</si>
  <si>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</si>
  <si>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</si>
  <si>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</si>
  <si>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</si>
  <si>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</si>
  <si>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</si>
  <si>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</si>
  <si>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</si>
  <si>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</si>
  <si>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</si>
  <si>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</si>
  <si>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</si>
  <si>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</si>
  <si>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</si>
  <si>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</si>
  <si>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</si>
  <si>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</si>
  <si>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</si>
  <si>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</si>
  <si>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</si>
  <si>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</si>
  <si>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</si>
  <si>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</si>
  <si>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</si>
  <si>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</si>
  <si>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</si>
  <si>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</si>
  <si>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</si>
  <si>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</si>
  <si>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</si>
  <si>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</si>
  <si>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</si>
  <si>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</si>
  <si>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</si>
  <si>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</si>
  <si>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</si>
  <si>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</si>
  <si>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</si>
  <si>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</si>
  <si>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</si>
  <si>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</si>
  <si>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</si>
  <si>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</si>
  <si>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</si>
  <si>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</si>
  <si>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</si>
  <si>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</si>
  <si>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</si>
  <si>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</si>
  <si>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</si>
  <si>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</si>
  <si>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</si>
  <si>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</si>
  <si>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</si>
  <si>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</si>
  <si>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</si>
  <si>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</si>
  <si>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</si>
  <si>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</si>
  <si>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</si>
  <si>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</si>
  <si>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</si>
  <si>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</si>
  <si>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</si>
  <si>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</si>
  <si>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</si>
  <si>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</si>
  <si>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</si>
  <si>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</si>
  <si>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</si>
  <si>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</si>
  <si>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</si>
  <si>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</si>
  <si>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</si>
  <si>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</si>
  <si>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</si>
  <si>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</si>
  <si>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</si>
  <si>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</si>
  <si>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</si>
  <si>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</si>
  <si>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</si>
  <si>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</si>
  <si>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</si>
  <si>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</si>
  <si>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</si>
  <si>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</si>
  <si>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</si>
  <si>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</si>
  <si>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</si>
  <si>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</si>
  <si>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</si>
  <si>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</si>
  <si>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</si>
  <si>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</si>
  <si>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</si>
  <si>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</si>
  <si>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</si>
  <si>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</si>
  <si>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</si>
  <si>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</si>
  <si>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</si>
  <si>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</si>
  <si>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</si>
  <si>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</si>
  <si>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</si>
  <si>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</si>
  <si>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</si>
  <si>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</si>
  <si>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</si>
  <si>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</si>
  <si>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</si>
  <si>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</si>
  <si>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</si>
  <si>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</si>
  <si>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</si>
  <si>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</si>
  <si>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</si>
  <si>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</si>
  <si>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</si>
  <si>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</si>
  <si>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</si>
  <si>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</si>
  <si>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</si>
  <si>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</si>
  <si>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</si>
  <si>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</si>
  <si>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</si>
  <si>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</si>
  <si>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</si>
  <si>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</si>
  <si>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</si>
  <si>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</si>
  <si>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</si>
  <si>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</si>
  <si>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</si>
  <si>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</si>
  <si>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</si>
  <si>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</si>
  <si>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</si>
  <si>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</si>
  <si>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</si>
  <si>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</si>
  <si>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</si>
  <si>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</si>
  <si>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</si>
  <si>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</si>
  <si>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</si>
  <si>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</si>
  <si>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</si>
  <si>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</si>
  <si>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</si>
  <si>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</si>
  <si>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</si>
  <si>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</si>
  <si>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</si>
  <si>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</si>
  <si>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</si>
  <si>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</si>
  <si>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</si>
  <si>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</si>
  <si>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</si>
  <si>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</si>
  <si>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</si>
  <si>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</si>
  <si>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</si>
  <si>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</si>
  <si>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</si>
  <si>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</si>
  <si>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</si>
  <si>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</si>
  <si>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</si>
  <si>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</si>
  <si>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</si>
  <si>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</si>
  <si>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</si>
  <si>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</si>
  <si>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</si>
  <si>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</si>
  <si>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</si>
  <si>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</si>
  <si>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</si>
  <si>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</si>
  <si>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</si>
  <si>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</si>
  <si>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</si>
  <si>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</si>
  <si>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</si>
  <si>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</si>
  <si>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</si>
  <si>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</si>
  <si>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</si>
  <si>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</si>
  <si>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</si>
  <si>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</si>
  <si>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</si>
  <si>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</si>
  <si>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</si>
  <si>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</si>
  <si>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</si>
  <si>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</si>
  <si>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</si>
  <si>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</si>
  <si>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</si>
  <si>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</si>
  <si>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</si>
  <si>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</si>
  <si>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</si>
  <si>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</si>
  <si>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</si>
  <si>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</si>
  <si>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</si>
  <si>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</si>
  <si>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</si>
  <si>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</si>
  <si>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</si>
  <si>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</si>
  <si>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</si>
  <si>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</si>
  <si>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</si>
  <si>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</si>
  <si>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</si>
  <si>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</si>
  <si>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</si>
  <si>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</si>
  <si>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</si>
  <si>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</si>
  <si>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</si>
  <si>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</si>
  <si>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</si>
  <si>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</si>
  <si>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</si>
  <si>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</si>
  <si>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</si>
  <si>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</si>
  <si>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</si>
  <si>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</si>
  <si>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</si>
  <si>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</si>
  <si>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</si>
  <si>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</si>
  <si>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</si>
  <si>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</si>
  <si>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</si>
  <si>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</si>
  <si>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</si>
  <si>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</si>
  <si>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</si>
  <si>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</si>
  <si>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</si>
  <si>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</si>
  <si>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</si>
  <si>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</si>
  <si>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</si>
  <si>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</si>
  <si>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</si>
  <si>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</si>
  <si>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</si>
  <si>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</si>
  <si>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</si>
  <si>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</si>
  <si>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</si>
  <si>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</si>
  <si>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</si>
  <si>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</si>
  <si>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</si>
  <si>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</si>
  <si>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</si>
  <si>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</si>
  <si>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</si>
  <si>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</si>
  <si>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</si>
  <si>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</si>
  <si>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</si>
  <si>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</si>
  <si>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</si>
  <si>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</si>
  <si>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</si>
  <si>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</si>
  <si>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</si>
  <si>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</si>
  <si>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</si>
  <si>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</si>
  <si>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</si>
  <si>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</si>
  <si>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</si>
  <si>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</si>
  <si>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</si>
  <si>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</si>
  <si>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</si>
  <si>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</si>
  <si>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</si>
  <si>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</si>
  <si>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</si>
  <si>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</si>
  <si>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</si>
  <si>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</si>
  <si>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</si>
  <si>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</si>
  <si>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</si>
  <si>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</si>
  <si>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</si>
  <si>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</si>
  <si>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</si>
  <si>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</si>
  <si>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</si>
  <si>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</si>
  <si>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</si>
  <si>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</si>
  <si>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</si>
  <si>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</si>
  <si>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</si>
  <si>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</si>
  <si>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</si>
  <si>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</si>
  <si>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</si>
  <si>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</si>
  <si>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</si>
  <si>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</si>
  <si>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</si>
  <si>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</si>
  <si>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</si>
  <si>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</si>
  <si>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</si>
  <si>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</si>
  <si>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</si>
  <si>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</si>
  <si>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</si>
  <si>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</si>
  <si>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</si>
  <si>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</si>
  <si>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</si>
  <si>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</si>
  <si>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</si>
  <si>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</si>
  <si>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</si>
  <si>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</si>
  <si>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</si>
  <si>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</si>
  <si>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</si>
  <si>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</si>
  <si>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</si>
  <si>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</si>
  <si>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</si>
  <si>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</si>
  <si>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</si>
  <si>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</si>
  <si>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</si>
  <si>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</si>
  <si>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</si>
  <si>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</si>
  <si>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</si>
  <si>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</si>
  <si>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</si>
  <si>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</si>
  <si>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</si>
  <si>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</si>
  <si>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</si>
  <si>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</si>
  <si>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</si>
  <si>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</si>
  <si>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</si>
  <si>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</si>
  <si>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</si>
  <si>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</si>
  <si>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</si>
  <si>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</si>
  <si>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</si>
  <si>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</si>
  <si>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</si>
  <si>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</si>
  <si>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</si>
  <si>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</si>
  <si>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</si>
  <si>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</si>
  <si>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</si>
  <si>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</si>
  <si>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</si>
  <si>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</si>
  <si>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</si>
  <si>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</si>
  <si>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</si>
  <si>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</si>
  <si>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</si>
  <si>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</si>
  <si>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</si>
  <si>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</si>
  <si>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</si>
  <si>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</si>
  <si>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</si>
  <si>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</si>
  <si>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</si>
  <si>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</si>
  <si>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</si>
  <si>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</si>
  <si>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</si>
  <si>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</si>
  <si>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</si>
  <si>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</si>
  <si>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</si>
  <si>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</si>
  <si>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</si>
  <si>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</si>
  <si>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</si>
  <si>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</si>
  <si>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</si>
  <si>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</si>
  <si>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</si>
  <si>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</si>
  <si>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</si>
  <si>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</si>
  <si>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</si>
  <si>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</si>
  <si>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</si>
  <si>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</si>
  <si>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</si>
  <si>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</si>
  <si>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</si>
  <si>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</si>
  <si>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</si>
  <si>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</si>
  <si>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</si>
  <si>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</si>
  <si>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</si>
  <si>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</si>
  <si>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</si>
  <si>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</si>
  <si>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</si>
  <si>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</si>
  <si>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</si>
  <si>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</si>
  <si>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</si>
  <si>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</si>
  <si>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</si>
  <si>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</si>
  <si>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</si>
  <si>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</si>
  <si>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</si>
  <si>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</si>
  <si>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</si>
  <si>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</si>
  <si>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</si>
  <si>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</si>
  <si>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</si>
  <si>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</si>
  <si>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</si>
  <si>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</si>
  <si>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</si>
  <si>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</si>
  <si>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</si>
  <si>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</si>
  <si>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</si>
  <si>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</si>
  <si>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</si>
  <si>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</si>
  <si>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</si>
  <si>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</si>
  <si>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</si>
  <si>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</si>
  <si>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</si>
  <si>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</si>
  <si>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</si>
  <si>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</si>
  <si>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</si>
  <si>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</si>
  <si>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</si>
  <si>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</si>
  <si>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</si>
  <si>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</si>
  <si>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</si>
  <si>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</si>
  <si>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</si>
  <si>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</si>
  <si>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</si>
  <si>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</si>
  <si>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</si>
  <si>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</si>
  <si>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</si>
  <si>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</si>
  <si>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</si>
  <si>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</si>
  <si>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</si>
  <si>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</si>
  <si>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</si>
  <si>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</si>
  <si>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</si>
  <si>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</si>
  <si>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</si>
  <si>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</si>
  <si>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</si>
  <si>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</si>
  <si>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</si>
  <si>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</si>
  <si>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</si>
  <si>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</si>
  <si>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</si>
  <si>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</si>
  <si>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</si>
  <si>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</si>
  <si>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</si>
  <si>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</si>
  <si>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</si>
  <si>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</si>
  <si>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</si>
  <si>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</si>
  <si>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</si>
  <si>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</si>
  <si>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</si>
  <si>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</si>
  <si>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</si>
  <si>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</si>
  <si>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</si>
  <si>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</si>
  <si>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</si>
  <si>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</si>
  <si>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</si>
  <si>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</si>
  <si>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</si>
  <si>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</si>
  <si>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</si>
  <si>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</si>
  <si>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</si>
  <si>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</si>
  <si>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</si>
  <si>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</si>
  <si>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</si>
  <si>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</si>
  <si>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</si>
  <si>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</si>
  <si>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</si>
  <si>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</si>
  <si>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</si>
  <si>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</si>
  <si>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</si>
  <si>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</si>
  <si>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</si>
  <si>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</si>
  <si>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</si>
  <si>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</si>
  <si>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</si>
  <si>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</si>
  <si>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</si>
  <si>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</si>
  <si>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</si>
  <si>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</si>
  <si>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</si>
  <si>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</si>
  <si>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</si>
  <si>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</si>
  <si>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</si>
  <si>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</si>
  <si>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</si>
  <si>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</si>
  <si>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</si>
  <si>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</si>
  <si>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</si>
  <si>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</si>
  <si>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</si>
  <si>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</si>
  <si>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</si>
  <si>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</si>
  <si>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</si>
  <si>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</si>
  <si>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</si>
  <si>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</si>
  <si>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</si>
  <si>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</si>
  <si>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</si>
  <si>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</si>
  <si>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</si>
  <si>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</si>
  <si>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</si>
  <si>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</si>
  <si>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</si>
  <si>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</si>
  <si>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</si>
  <si>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</si>
  <si>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</si>
  <si>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</si>
  <si>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</si>
  <si>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</si>
  <si>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</si>
  <si>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</si>
  <si>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</si>
  <si>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</si>
  <si>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</si>
  <si>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</si>
  <si>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</si>
  <si>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</si>
  <si>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</si>
  <si>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</si>
  <si>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</si>
  <si>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</si>
  <si>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</si>
  <si>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</si>
  <si>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</si>
  <si>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</si>
  <si>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</si>
  <si>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</si>
  <si>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</si>
  <si>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</si>
  <si>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</si>
  <si>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</si>
  <si>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</si>
  <si>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</si>
  <si>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</si>
  <si>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</si>
  <si>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</si>
  <si>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</si>
  <si>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</si>
  <si>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</si>
  <si>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</si>
  <si>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</si>
  <si>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</si>
  <si>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</si>
  <si>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</si>
  <si>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</si>
  <si>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</si>
  <si>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</si>
  <si>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</si>
  <si>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</si>
  <si>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</si>
  <si>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</si>
  <si>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</si>
  <si>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</si>
  <si>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</si>
  <si>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</si>
  <si>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</si>
  <si>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</si>
  <si>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</si>
  <si>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</si>
  <si>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</si>
  <si>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</si>
  <si>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</si>
  <si>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</si>
  <si>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</si>
  <si>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</si>
  <si>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</si>
  <si>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</si>
  <si>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</si>
  <si>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</si>
  <si>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</si>
  <si>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</si>
  <si>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</si>
  <si>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</si>
  <si>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</si>
  <si>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</si>
  <si>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</si>
  <si>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</si>
  <si>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</si>
  <si>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</si>
  <si>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</si>
  <si>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</si>
  <si>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</si>
  <si>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</si>
  <si>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</si>
  <si>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</si>
  <si>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</si>
  <si>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</si>
  <si>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</si>
  <si>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</si>
  <si>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</si>
  <si>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</si>
  <si>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</si>
  <si>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</si>
  <si>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</si>
  <si>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</si>
  <si>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</si>
  <si>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</si>
  <si>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</si>
  <si>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</si>
  <si>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</si>
  <si>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</si>
  <si>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</si>
  <si>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</si>
  <si>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</si>
  <si>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</si>
  <si>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</si>
  <si>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</si>
  <si>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</si>
  <si>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</si>
  <si>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</si>
  <si>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</si>
  <si>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</si>
  <si>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</si>
  <si>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</si>
  <si>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</si>
  <si>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</si>
  <si>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</si>
  <si>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</si>
  <si>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</si>
  <si>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</si>
  <si>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</si>
  <si>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</si>
  <si>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</si>
  <si>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</si>
  <si>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</si>
  <si>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</si>
  <si>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</si>
  <si>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</si>
  <si>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</si>
  <si>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</si>
  <si>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</si>
  <si>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</si>
  <si>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</si>
  <si>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</si>
  <si>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</si>
  <si>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</si>
  <si>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</si>
  <si>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</si>
  <si>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</si>
  <si>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</si>
  <si>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</si>
  <si>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</si>
  <si>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</si>
  <si>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</si>
  <si>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</si>
  <si>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</si>
  <si>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</si>
  <si>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</si>
  <si>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</si>
  <si>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</si>
  <si>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</si>
  <si>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</si>
  <si>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</si>
  <si>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</si>
  <si>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</si>
  <si>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</si>
  <si>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</si>
  <si>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</si>
  <si>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</si>
  <si>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</si>
  <si>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</si>
  <si>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</si>
  <si>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</si>
  <si>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</si>
  <si>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</si>
  <si>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</si>
  <si>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</si>
  <si>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</si>
  <si>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</si>
  <si>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</si>
  <si>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</si>
  <si>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</si>
  <si>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</si>
  <si>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</si>
  <si>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</si>
  <si>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</si>
  <si>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</si>
  <si>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</si>
  <si>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</si>
  <si>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</si>
  <si>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</si>
  <si>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</si>
  <si>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</si>
  <si>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</si>
  <si>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</si>
  <si>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</si>
  <si>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</si>
  <si>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</si>
  <si>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</si>
  <si>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</si>
  <si>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</si>
  <si>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</si>
  <si>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</si>
  <si>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</si>
  <si>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</si>
  <si>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</si>
  <si>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</si>
  <si>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</si>
  <si>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</si>
  <si>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</si>
  <si>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</si>
  <si>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</si>
  <si>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</si>
  <si>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</si>
  <si>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</si>
  <si>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</si>
  <si>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</si>
  <si>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</si>
  <si>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</si>
  <si>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</si>
  <si>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</si>
  <si>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</si>
  <si>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</si>
  <si>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</si>
  <si>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</si>
  <si>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</si>
  <si>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</si>
  <si>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</si>
  <si>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</si>
  <si>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</si>
  <si>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</si>
  <si>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</si>
  <si>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</si>
  <si>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</si>
  <si>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</si>
  <si>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</si>
  <si>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</si>
  <si>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</si>
  <si>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</si>
  <si>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</si>
  <si>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</si>
  <si>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</si>
  <si>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</si>
  <si>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</si>
  <si>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</si>
  <si>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</si>
  <si>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</si>
  <si>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</si>
  <si>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</si>
  <si>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</si>
  <si>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</si>
  <si>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</si>
  <si>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</si>
  <si>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</si>
  <si>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</si>
  <si>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</si>
  <si>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</si>
  <si>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</si>
  <si>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</si>
  <si>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</si>
  <si>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</si>
  <si>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</si>
  <si>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</si>
  <si>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</si>
  <si>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</si>
  <si>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</si>
  <si>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</si>
  <si>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</si>
  <si>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</si>
  <si>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</si>
  <si>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</si>
  <si>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</si>
  <si>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</si>
  <si>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</si>
  <si>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</si>
  <si>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</si>
  <si>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</si>
  <si>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</si>
  <si>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</si>
  <si>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</si>
  <si>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</si>
  <si>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</si>
  <si>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</si>
  <si>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</si>
  <si>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</si>
  <si>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</si>
  <si>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</si>
  <si>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</si>
  <si>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</si>
  <si>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</si>
  <si>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</si>
  <si>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</si>
  <si>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</si>
  <si>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</si>
  <si>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</si>
  <si>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</si>
  <si>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</si>
  <si>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</si>
  <si>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</si>
  <si>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</si>
  <si>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</si>
  <si>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</si>
  <si>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</si>
  <si>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</si>
  <si>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</si>
  <si>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</si>
  <si>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</si>
  <si>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</si>
  <si>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</si>
  <si>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</si>
  <si>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</si>
  <si>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</si>
  <si>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</si>
  <si>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</si>
  <si>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</si>
  <si>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</si>
  <si>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</si>
  <si>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</si>
  <si>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</si>
  <si>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</si>
  <si>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</si>
  <si>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</si>
  <si>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</si>
  <si>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</si>
  <si>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</si>
  <si>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</si>
  <si>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</si>
  <si>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</si>
  <si>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</si>
  <si>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</si>
  <si>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</si>
  <si>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</si>
  <si>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</si>
  <si>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</si>
  <si>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</si>
  <si>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</si>
  <si>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</si>
  <si>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</si>
  <si>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</si>
  <si>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</si>
  <si>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</si>
  <si>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</si>
  <si>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</si>
  <si>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</si>
  <si>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</si>
  <si>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</si>
  <si>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</si>
  <si>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</si>
  <si>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</si>
  <si>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</si>
  <si>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</si>
  <si>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</si>
  <si>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</si>
  <si>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</si>
  <si>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</si>
  <si>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</si>
  <si>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</si>
  <si>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</si>
  <si>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</si>
  <si>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</si>
  <si>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</si>
  <si>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</si>
  <si>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</si>
  <si>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</si>
  <si>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</si>
  <si>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</si>
  <si>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</si>
  <si>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</si>
  <si>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</si>
  <si>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</si>
  <si>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</si>
  <si>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</si>
  <si>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</si>
  <si>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</si>
  <si>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</si>
  <si>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</si>
  <si>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</si>
  <si>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</si>
  <si>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</si>
  <si>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</si>
  <si>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</si>
  <si>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</si>
  <si>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</si>
  <si>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</si>
  <si>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</si>
  <si>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</si>
  <si>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</si>
  <si>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</si>
  <si>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</si>
  <si>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</si>
  <si>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</si>
  <si>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</si>
  <si>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</si>
  <si>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</si>
  <si>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</si>
  <si>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</si>
  <si>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</si>
  <si>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</si>
  <si>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</si>
  <si>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</si>
  <si>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</si>
  <si>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</si>
  <si>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</si>
  <si>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</si>
  <si>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</si>
  <si>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</si>
  <si>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</si>
  <si>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</si>
  <si>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</si>
  <si>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</si>
  <si>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</si>
  <si>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</si>
  <si>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</si>
  <si>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</si>
  <si>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</si>
  <si>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</si>
  <si>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</si>
  <si>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</si>
  <si>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</si>
  <si>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</si>
  <si>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</si>
  <si>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</si>
  <si>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</si>
  <si>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</si>
  <si>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</si>
  <si>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</si>
  <si>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</si>
  <si>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</si>
  <si>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</si>
  <si>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</si>
  <si>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</si>
  <si>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</si>
  <si>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</si>
  <si>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</si>
  <si>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</si>
  <si>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</si>
  <si>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</si>
  <si>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</si>
  <si>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</si>
  <si>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</si>
  <si>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</si>
  <si>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</si>
  <si>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</si>
  <si>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</si>
  <si>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</si>
  <si>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</si>
  <si>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</si>
  <si>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</si>
  <si>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</si>
  <si>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</si>
  <si>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</si>
  <si>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</si>
  <si>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</si>
  <si>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</si>
  <si>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</si>
  <si>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</si>
  <si>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</si>
  <si>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</si>
  <si>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</si>
  <si>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</si>
  <si>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</si>
  <si>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</si>
  <si>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</si>
  <si>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</si>
  <si>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</si>
  <si>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</si>
  <si>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</si>
  <si>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</si>
  <si>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</si>
  <si>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</si>
  <si>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</si>
  <si>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</si>
  <si>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</si>
  <si>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</si>
  <si>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</si>
  <si>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</si>
  <si>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</si>
  <si>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</si>
  <si>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</si>
  <si>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</si>
  <si>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</si>
  <si>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</si>
  <si>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</si>
  <si>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</si>
  <si>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</si>
  <si>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</si>
  <si>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</si>
  <si>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</si>
  <si>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</si>
  <si>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</si>
  <si>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</si>
  <si>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</si>
  <si>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</si>
  <si>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</si>
  <si>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</si>
  <si>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</si>
  <si>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</si>
  <si>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</si>
  <si>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</si>
  <si>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</si>
  <si>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</si>
  <si>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</si>
  <si>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</si>
  <si>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</si>
  <si>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</si>
  <si>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</si>
  <si>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</si>
  <si>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</si>
  <si>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</si>
  <si>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</si>
  <si>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</si>
  <si>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</si>
  <si>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</si>
  <si>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</si>
  <si>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</si>
  <si>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</si>
  <si>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</si>
  <si>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</si>
  <si>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</si>
  <si>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</si>
  <si>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</si>
  <si>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</si>
  <si>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</si>
  <si>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</si>
  <si>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</si>
  <si>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</si>
  <si>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</si>
  <si>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</si>
  <si>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</si>
  <si>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</si>
  <si>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</si>
  <si>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</si>
  <si>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</si>
  <si>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</si>
  <si>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</si>
  <si>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</si>
  <si>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</si>
  <si>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</si>
  <si>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</si>
  <si>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</si>
  <si>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</si>
  <si>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</si>
  <si>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</si>
  <si>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</si>
  <si>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</si>
  <si>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</si>
  <si>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</si>
  <si>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</si>
  <si>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</si>
  <si>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</si>
  <si>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</si>
  <si>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</si>
  <si>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</si>
  <si>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</si>
  <si>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</si>
  <si>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</si>
  <si>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</si>
  <si>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</si>
  <si>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</si>
  <si>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</si>
  <si>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</si>
  <si>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</si>
  <si>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</si>
  <si>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</si>
  <si>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</si>
  <si>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</si>
  <si>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</si>
  <si>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</si>
  <si>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</si>
  <si>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</si>
  <si>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</si>
  <si>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</si>
  <si>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</si>
  <si>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</si>
  <si>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</si>
  <si>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</si>
  <si>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</si>
  <si>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</si>
  <si>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</si>
  <si>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</si>
  <si>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</si>
  <si>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</si>
  <si>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</si>
  <si>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</si>
  <si>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</si>
  <si>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</si>
  <si>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</si>
  <si>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</si>
  <si>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</si>
  <si>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</si>
  <si>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</si>
  <si>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</si>
  <si>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</si>
  <si>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</si>
  <si>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</si>
  <si>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</si>
  <si>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</si>
  <si>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</si>
  <si>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</si>
  <si>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</si>
  <si>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</si>
  <si>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</si>
  <si>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</si>
  <si>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</si>
  <si>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</si>
  <si>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</si>
  <si>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</si>
  <si>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</si>
  <si>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</si>
  <si>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</si>
  <si>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</si>
  <si>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</si>
  <si>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</si>
  <si>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</si>
  <si>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</si>
  <si>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</si>
  <si>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</si>
  <si>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</si>
  <si>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</si>
  <si>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</si>
  <si>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</si>
  <si>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</si>
  <si>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</si>
  <si>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</si>
  <si>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</si>
  <si>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</si>
  <si>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</si>
  <si>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</si>
  <si>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</si>
  <si>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</si>
  <si>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</si>
  <si>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</si>
  <si>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</si>
  <si>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</si>
  <si>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</si>
  <si>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</si>
  <si>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</si>
  <si>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</si>
  <si>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</si>
  <si>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</si>
  <si>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</si>
  <si>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</si>
  <si>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</si>
  <si>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</si>
  <si>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</si>
  <si>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</si>
  <si>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</si>
  <si>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</si>
  <si>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</si>
  <si>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</si>
  <si>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</si>
  <si>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</si>
  <si>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</si>
  <si>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</si>
  <si>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</si>
  <si>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</si>
  <si>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</si>
  <si>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</si>
  <si>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</si>
  <si>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</si>
  <si>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</si>
  <si>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</si>
  <si>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</si>
  <si>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</si>
  <si>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</si>
  <si>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</si>
  <si>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</si>
  <si>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</si>
  <si>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</si>
  <si>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</si>
  <si>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</si>
  <si>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</si>
  <si>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</si>
  <si>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</si>
  <si>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</si>
  <si>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</si>
  <si>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</si>
  <si>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</si>
  <si>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</si>
  <si>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</si>
  <si>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</si>
  <si>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</si>
  <si>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</si>
  <si>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</si>
  <si>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</si>
  <si>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</si>
  <si>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</si>
  <si>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</si>
  <si>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</si>
  <si>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</si>
  <si>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</si>
  <si>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</si>
  <si>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</si>
  <si>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</si>
  <si>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</si>
  <si>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</si>
  <si>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</si>
  <si>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</si>
  <si>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</si>
  <si>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</si>
  <si>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</si>
  <si>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</si>
  <si>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</si>
  <si>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</si>
  <si>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</si>
  <si>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</si>
  <si>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</si>
  <si>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</si>
  <si>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</si>
  <si>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</si>
  <si>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</si>
  <si>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</si>
  <si>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</si>
  <si>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</si>
  <si>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</si>
  <si>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</si>
  <si>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</si>
  <si>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</si>
  <si>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</si>
  <si>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</si>
  <si>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</si>
  <si>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</si>
  <si>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</si>
  <si>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</si>
  <si>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</si>
  <si>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</si>
  <si>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</si>
  <si>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</si>
  <si>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</si>
  <si>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</si>
  <si>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</si>
  <si>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</si>
  <si>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</si>
  <si>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</si>
  <si>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</si>
  <si>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</si>
  <si>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</si>
  <si>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</si>
  <si>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</si>
  <si>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</si>
  <si>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</si>
  <si>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</si>
  <si>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</si>
  <si>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</si>
  <si>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</si>
  <si>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</si>
  <si>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</si>
  <si>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</si>
  <si>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</si>
  <si>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</si>
  <si>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</si>
  <si>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</si>
  <si>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</si>
  <si>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</si>
  <si>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</si>
  <si>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</si>
  <si>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</si>
  <si>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</si>
  <si>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</si>
  <si>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</si>
  <si>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</si>
  <si>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</si>
  <si>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</si>
  <si>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</si>
  <si>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</si>
  <si>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</si>
  <si>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</si>
  <si>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</si>
  <si>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</si>
  <si>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</si>
  <si>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</si>
  <si>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</si>
  <si>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</si>
  <si>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</si>
  <si>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</si>
  <si>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</si>
  <si>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</si>
  <si>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</si>
  <si>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</si>
  <si>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</si>
  <si>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</si>
  <si>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</si>
  <si>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</si>
  <si>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</si>
  <si>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</si>
  <si>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</si>
  <si>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</si>
  <si>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</si>
  <si>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</si>
  <si>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</si>
  <si>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</si>
  <si>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</si>
  <si>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</si>
  <si>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</si>
  <si>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</si>
  <si>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</si>
  <si>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</si>
  <si>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</si>
  <si>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</si>
  <si>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</si>
  <si>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</si>
  <si>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</si>
  <si>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</si>
  <si>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</si>
  <si>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</si>
  <si>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</si>
  <si>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</si>
  <si>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</si>
  <si>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</si>
  <si>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</si>
  <si>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</si>
  <si>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</si>
  <si>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</si>
  <si>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</si>
  <si>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</si>
  <si>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</si>
  <si>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</si>
  <si>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</si>
  <si>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</si>
  <si>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</si>
  <si>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</si>
  <si>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</si>
  <si>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</si>
  <si>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</si>
  <si>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</si>
  <si>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</si>
  <si>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</si>
  <si>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</si>
  <si>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</si>
  <si>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</si>
  <si>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</si>
  <si>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</si>
  <si>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</si>
  <si>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</si>
  <si>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</si>
  <si>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</si>
  <si>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</si>
  <si>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</si>
  <si>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</si>
  <si>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</si>
  <si>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</si>
  <si>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</si>
  <si>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</si>
  <si>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</si>
  <si>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</si>
  <si>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</si>
  <si>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</si>
  <si>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</si>
  <si>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</si>
  <si>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</si>
  <si>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</si>
  <si>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</si>
  <si>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</si>
  <si>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</si>
  <si>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</si>
  <si>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</si>
  <si>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</si>
  <si>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</si>
  <si>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</si>
  <si>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</si>
  <si>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</si>
  <si>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</si>
  <si>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</si>
  <si>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</si>
  <si>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</si>
  <si>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</si>
  <si>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</si>
  <si>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</si>
  <si>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</si>
  <si>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</si>
  <si>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</si>
  <si>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</si>
  <si>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</si>
  <si>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</si>
  <si>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</si>
  <si>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</si>
  <si>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</si>
  <si>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</si>
  <si>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</si>
  <si>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</si>
  <si>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</si>
  <si>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</si>
  <si>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</si>
  <si>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</si>
  <si>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</si>
  <si>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</si>
  <si>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</si>
  <si>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</si>
  <si>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</si>
  <si>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</si>
  <si>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</si>
  <si>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</si>
  <si>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</si>
  <si>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</si>
  <si>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</si>
  <si>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</si>
  <si>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</si>
  <si>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</si>
  <si>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</si>
  <si>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</si>
  <si>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</si>
  <si>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</si>
  <si>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</si>
  <si>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</si>
  <si>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</si>
  <si>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</si>
  <si>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</si>
  <si>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</si>
  <si>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</si>
  <si>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</si>
  <si>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</si>
  <si>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</si>
  <si>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</si>
  <si>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</si>
  <si>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</si>
  <si>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</si>
  <si>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</si>
  <si>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</si>
  <si>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</si>
  <si>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</si>
  <si>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</si>
  <si>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</si>
  <si>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</si>
  <si>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</si>
  <si>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</si>
  <si>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</si>
  <si>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</si>
  <si>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</si>
  <si>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</si>
  <si>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</si>
  <si>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</si>
  <si>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</si>
  <si>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</si>
  <si>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</si>
  <si>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</si>
  <si>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</si>
  <si>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</si>
  <si>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</si>
  <si>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</si>
  <si>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</si>
  <si>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</si>
  <si>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</si>
  <si>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</si>
  <si>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</si>
  <si>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</si>
  <si>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</si>
  <si>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</si>
  <si>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</si>
  <si>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</si>
  <si>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</si>
  <si>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</si>
  <si>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</si>
  <si>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</si>
  <si>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</si>
  <si>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</si>
  <si>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</si>
  <si>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</si>
  <si>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</si>
  <si>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</si>
  <si>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</si>
  <si>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</si>
  <si>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</si>
  <si>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</si>
  <si>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</si>
  <si>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</si>
  <si>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</si>
  <si>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</si>
  <si>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</si>
  <si>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</si>
  <si>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</si>
  <si>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</si>
  <si>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</si>
  <si>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</si>
  <si>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</si>
  <si>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</si>
  <si>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</si>
  <si>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</si>
  <si>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</si>
  <si>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</si>
  <si>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</si>
  <si>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</si>
  <si>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</si>
  <si>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</si>
  <si>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</si>
  <si>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</si>
  <si>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</si>
  <si>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</si>
  <si>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</si>
  <si>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</si>
  <si>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</si>
  <si>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</si>
  <si>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</si>
  <si>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</si>
  <si>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</si>
  <si>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</si>
  <si>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</si>
  <si>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</si>
  <si>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</si>
  <si>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</si>
  <si>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</si>
  <si>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</si>
  <si>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</si>
  <si>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</si>
  <si>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</si>
  <si>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</si>
  <si>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</si>
  <si>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</si>
  <si>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</si>
  <si>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</si>
  <si>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</si>
  <si>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</si>
  <si>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</si>
  <si>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</si>
  <si>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</si>
  <si>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</si>
  <si>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</si>
  <si>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</si>
  <si>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</si>
  <si>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</si>
  <si>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</si>
  <si>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</si>
  <si>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</si>
  <si>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</si>
  <si>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</si>
  <si>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</si>
  <si>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</si>
  <si>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</si>
  <si>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</si>
  <si>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</si>
  <si>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</si>
  <si>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</si>
  <si>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</si>
  <si>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</si>
  <si>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</si>
  <si>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</si>
  <si>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</si>
  <si>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</si>
  <si>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</si>
  <si>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</si>
  <si>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</si>
  <si>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</si>
  <si>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</si>
  <si>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</si>
  <si>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</si>
  <si>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</si>
  <si>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</si>
  <si>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</si>
  <si>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</si>
  <si>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</si>
  <si>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</si>
  <si>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</si>
  <si>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</si>
  <si>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</si>
  <si>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</si>
  <si>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</si>
  <si>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</si>
  <si>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</si>
  <si>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</si>
  <si>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</si>
  <si>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</si>
  <si>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</si>
  <si>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</si>
  <si>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</si>
  <si>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</si>
  <si>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</si>
  <si>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</si>
  <si>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</si>
  <si>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</si>
  <si>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</si>
  <si>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</si>
  <si>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</si>
  <si>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</si>
  <si>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</si>
  <si>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</si>
  <si>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</si>
  <si>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</si>
  <si>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</si>
  <si>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</si>
  <si>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</si>
  <si>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</si>
  <si>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</si>
  <si>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</si>
  <si>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</si>
  <si>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</si>
  <si>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</si>
  <si>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</si>
  <si>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</si>
  <si>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</si>
  <si>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</si>
  <si>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</si>
  <si>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</si>
  <si>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</si>
  <si>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</si>
  <si>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</si>
  <si>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</si>
  <si>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</si>
  <si>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</si>
  <si>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</si>
  <si>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</si>
  <si>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</si>
  <si>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</si>
  <si>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</si>
  <si>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</si>
  <si>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</si>
  <si>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</si>
  <si>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</si>
  <si>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</si>
  <si>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</si>
  <si>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</si>
  <si>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</si>
  <si>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</si>
  <si>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</si>
  <si>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</si>
  <si>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</si>
  <si>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</si>
  <si>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</si>
  <si>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</si>
  <si>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</si>
  <si>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</si>
  <si>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</si>
  <si>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</si>
  <si>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</si>
  <si>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</si>
  <si>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</si>
  <si>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</si>
  <si>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</si>
  <si>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</si>
  <si>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</si>
  <si>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</si>
  <si>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</si>
  <si>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</si>
  <si>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</si>
  <si>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</si>
  <si>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</si>
  <si>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</si>
  <si>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</si>
  <si>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</si>
  <si>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</si>
  <si>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</si>
  <si>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</si>
  <si>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</si>
  <si>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</si>
  <si>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</si>
  <si>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site located on main Road not able to connect PG , team make SCECO Complain and waiting their response </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</si>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</sst>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303.5447858796324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11051</v>
      </c>
      <c r="E3" s="134" t="s">
        <v>39021</v>
      </c>
      <c r="F3" s="135">
        <v>45966.403113425928</v>
      </c>
      <c r="G3" s="136">
        <f ca="1">IFERROR(NOW()-F3,"")</f>
        <v>9.0098379630944692E-2</v>
      </c>
      <c r="H3" s="175">
        <v>45966.39130787037</v>
      </c>
      <c r="I3" s="133" t="str">
        <f>IFERROR(VLOOKUP(D3,DB!A:F,6,0),"")</f>
        <v>SCECO</v>
      </c>
      <c r="J3" s="133" t="str">
        <f>IFERROR(VLOOKUP(D3,DB!A:G,7,0),"")</f>
        <v>Dead</v>
      </c>
      <c r="K3" s="137"/>
      <c r="L3" s="138" t="str">
        <f>IFERROR(VLOOKUP(D3,DB!A:I,9,0),"")</f>
        <v>Latis</v>
      </c>
    </row>
    <row r="4" spans="1:15" ht="15" customHeight="1">
      <c r="A4" s="132"/>
      <c r="B4" s="133" t="str">
        <f>IFERROR(VLOOKUP(D4,DB!A:K,11,0),"")</f>
        <v/>
      </c>
      <c r="C4" s="133"/>
      <c r="D4" s="133"/>
      <c r="E4" s="134"/>
      <c r="F4" s="135"/>
      <c r="G4" s="136">
        <f ca="1">IFERROR(NOW()-F4,"")</f>
        <v>45966.493211805559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45966.493211805559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45966.493211805559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45966.493211805559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45966.493211805559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45966.493211805559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45966.493211805559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45966.493211805559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45966.493211805559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45966.493211805559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45966.493211805559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45966.493211805559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45966.493211805559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45966.493211805559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45966.493211805559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45966.493211805559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45966.493211805559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45966.493211805559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45966.493211805559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45966.493211805559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45966.493211805559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45966.493211805559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45966.493211805559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45966.493211805559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45966.493211805559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45966.493211805559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45966.493211805559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45966.493211805559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45966.493211805559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45966.493211805559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45966.493211805559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45966.493211805559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45966.493211805559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45966.493211805559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45966.493211805559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45966.493211805559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45966.493211805559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45966.493211805559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45966.493211805559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45966.493211805559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45966.493211805559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45966.493211805559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45966.493211805559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45966.493211805559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45966.493211805559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45966.493211805559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45966.493211805559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45966.493211805559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45966.493211805559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45966.493211805559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45966.493211805559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45966.493211805559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45966.493211805559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45966.493211805559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45966.493211805559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45966.493211805559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45966.493211805559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45966.493211805559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45966.493211805559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45966.493211805559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45966.493211805559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45966.493211805559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45966.493211805559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45966.493211805559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45966.493211805559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45966.493211805559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45966.493211805559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45966.493211805559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45966.493211805559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45966.493211805559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45966.493211805559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45966.493211805559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45966.493211805559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45966.493211805559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45966.493211805559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45966.493211805559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45966.493211805559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45966.493211805559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45966.493211805559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45966.493211805559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45966.493211805559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45966.493211805559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45966.493211805559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45966.493211805559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45966.493211805559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45966.493211805559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45966.493211805559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45966.493211805559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45966.493211805559</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45966.493211805559</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A8FB8D09-5568-4274-BD80-35E2D737D9B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39024</v>
      </c>
      <c r="N1" s="89" t="s">
        <v>39025</v>
      </c>
      <c r="O1" s="89" t="s">
        <v>39026</v>
      </c>
      <c r="P1" s="89" t="s">
        <v>39027</v>
      </c>
      <c r="Q1" s="89" t="s">
        <v>39028</v>
      </c>
      <c r="R1" s="89" t="s">
        <v>39029</v>
      </c>
      <c r="S1" s="89" t="s">
        <v>39030</v>
      </c>
      <c r="T1" s="89" t="s">
        <v>39031</v>
      </c>
      <c r="U1" s="89" t="s">
        <v>39032</v>
      </c>
      <c r="V1" s="89" t="s">
        <v>39033</v>
      </c>
      <c r="W1" s="89" t="s">
        <v>39034</v>
      </c>
      <c r="X1" s="89" t="s">
        <v>39035</v>
      </c>
      <c r="Y1" s="89" t="s">
        <v>39036</v>
      </c>
      <c r="Z1" s="89" t="s">
        <v>39037</v>
      </c>
      <c r="AA1" s="89" t="s">
        <v>39038</v>
      </c>
      <c r="AB1" s="89" t="s">
        <v>39039</v>
      </c>
      <c r="AC1" s="89" t="s">
        <v>39040</v>
      </c>
      <c r="AD1" s="89" t="s">
        <v>39041</v>
      </c>
      <c r="AE1" s="89" t="s">
        <v>39042</v>
      </c>
      <c r="AF1" s="89" t="s">
        <v>39043</v>
      </c>
      <c r="AG1" s="89" t="s">
        <v>39044</v>
      </c>
      <c r="AH1" s="89" t="s">
        <v>39045</v>
      </c>
      <c r="AI1" s="89" t="s">
        <v>39046</v>
      </c>
      <c r="AJ1" s="89" t="s">
        <v>39047</v>
      </c>
      <c r="AK1" s="89" t="s">
        <v>39048</v>
      </c>
      <c r="AL1" s="89" t="s">
        <v>39049</v>
      </c>
      <c r="AM1" s="89" t="s">
        <v>39050</v>
      </c>
      <c r="AN1" s="89" t="s">
        <v>39051</v>
      </c>
      <c r="AO1" s="89" t="s">
        <v>39052</v>
      </c>
      <c r="AP1" s="89" t="s">
        <v>39053</v>
      </c>
      <c r="AQ1" s="89" t="s">
        <v>39054</v>
      </c>
      <c r="AR1" s="89" t="s">
        <v>39055</v>
      </c>
      <c r="AS1" s="89" t="s">
        <v>39056</v>
      </c>
      <c r="AT1" s="89" t="s">
        <v>39057</v>
      </c>
      <c r="AU1" s="89" t="s">
        <v>39058</v>
      </c>
      <c r="AV1" s="89" t="s">
        <v>39059</v>
      </c>
      <c r="AW1" s="89" t="s">
        <v>39060</v>
      </c>
      <c r="AX1" s="89" t="s">
        <v>39061</v>
      </c>
      <c r="AY1" s="89" t="s">
        <v>39062</v>
      </c>
      <c r="AZ1" s="89" t="s">
        <v>39063</v>
      </c>
      <c r="BA1" s="89" t="s">
        <v>39064</v>
      </c>
      <c r="BB1" s="89" t="s">
        <v>39065</v>
      </c>
      <c r="BC1" s="89" t="s">
        <v>39066</v>
      </c>
      <c r="BD1" s="89" t="s">
        <v>39067</v>
      </c>
      <c r="BE1" s="89" t="s">
        <v>39068</v>
      </c>
      <c r="BF1" s="89" t="s">
        <v>39069</v>
      </c>
      <c r="BG1" s="89" t="s">
        <v>39070</v>
      </c>
      <c r="BH1" s="89" t="s">
        <v>39071</v>
      </c>
      <c r="BI1" s="89" t="s">
        <v>39072</v>
      </c>
      <c r="BJ1" s="89" t="s">
        <v>39073</v>
      </c>
      <c r="BK1" s="89" t="s">
        <v>39074</v>
      </c>
      <c r="BL1" s="89" t="s">
        <v>39075</v>
      </c>
      <c r="BM1" s="89" t="s">
        <v>39076</v>
      </c>
      <c r="BN1" s="89" t="s">
        <v>39077</v>
      </c>
      <c r="BO1" s="89" t="s">
        <v>39078</v>
      </c>
      <c r="BP1" s="89" t="s">
        <v>39079</v>
      </c>
      <c r="BQ1" s="89" t="s">
        <v>39080</v>
      </c>
      <c r="BR1" s="89" t="s">
        <v>39081</v>
      </c>
      <c r="BS1" s="89" t="s">
        <v>39082</v>
      </c>
      <c r="BT1" s="89" t="s">
        <v>39083</v>
      </c>
      <c r="BU1" s="89" t="s">
        <v>39084</v>
      </c>
      <c r="BV1" s="89" t="s">
        <v>39085</v>
      </c>
      <c r="BW1" s="89" t="s">
        <v>39086</v>
      </c>
      <c r="BX1" s="89" t="s">
        <v>39087</v>
      </c>
      <c r="BY1" s="89" t="s">
        <v>39088</v>
      </c>
      <c r="BZ1" s="89" t="s">
        <v>39089</v>
      </c>
      <c r="CA1" s="89" t="s">
        <v>39090</v>
      </c>
      <c r="CB1" s="89" t="s">
        <v>39091</v>
      </c>
      <c r="CC1" s="89" t="s">
        <v>39092</v>
      </c>
      <c r="CD1" s="89" t="s">
        <v>39093</v>
      </c>
      <c r="CE1" s="89" t="s">
        <v>39094</v>
      </c>
      <c r="CF1" s="89" t="s">
        <v>39095</v>
      </c>
      <c r="CG1" s="89" t="s">
        <v>39096</v>
      </c>
      <c r="CH1" s="89" t="s">
        <v>39097</v>
      </c>
      <c r="CI1" s="89" t="s">
        <v>39098</v>
      </c>
      <c r="CJ1" s="89" t="s">
        <v>39099</v>
      </c>
    </row>
    <row r="2" spans="1:88" s="69" customFormat="1" ht="31.5" customHeight="1">
      <c r="A2" s="62" t="s">
        <v>39100</v>
      </c>
      <c r="B2" s="62" t="s">
        <v>27</v>
      </c>
      <c r="C2" s="62">
        <v>1</v>
      </c>
      <c r="D2" s="62" t="s">
        <v>19542</v>
      </c>
      <c r="E2" s="86" t="s">
        <v>39101</v>
      </c>
      <c r="F2" s="75">
        <v>45322.056979166664</v>
      </c>
      <c r="G2" s="76" t="s">
        <v>39102</v>
      </c>
      <c r="H2" s="88">
        <v>45322.050729166665</v>
      </c>
      <c r="I2" s="62" t="s">
        <v>88</v>
      </c>
      <c r="J2" s="62" t="s">
        <v>65</v>
      </c>
      <c r="K2" s="87" t="s">
        <v>39103</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39104</v>
      </c>
      <c r="B3" s="62" t="str">
        <f>IFERROR(VLOOKUP(D3,DB!A:K,11,0),"")</f>
        <v>R2</v>
      </c>
      <c r="C3" s="62">
        <v>1</v>
      </c>
      <c r="D3" s="62" t="s">
        <v>25643</v>
      </c>
      <c r="E3" s="86" t="s">
        <v>39021</v>
      </c>
      <c r="F3" s="75">
        <v>45824.999837962961</v>
      </c>
      <c r="G3" s="76">
        <f ca="1">IFERROR(NOW()-F3,"-")</f>
        <v>141.49337384259707</v>
      </c>
      <c r="H3" s="75">
        <v>45824.993587962963</v>
      </c>
      <c r="I3" s="62" t="str">
        <f>IFERROR(VLOOKUP(D3,DB!A:F,6,0),"")</f>
        <v>Generator-SG</v>
      </c>
      <c r="J3" s="62" t="str">
        <f>IFERROR(VLOOKUP(D3,DB!A:G,7,0),"")</f>
        <v>Good</v>
      </c>
      <c r="K3" s="87" t="s">
        <v>39105</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39106</v>
      </c>
      <c r="B4" s="18" t="str">
        <f>IFERROR(VLOOKUP(D4,DB!A:K,11,0),"")</f>
        <v>R2</v>
      </c>
      <c r="C4" s="18">
        <v>1</v>
      </c>
      <c r="D4" s="18" t="s">
        <v>27532</v>
      </c>
      <c r="E4" s="113" t="s">
        <v>39101</v>
      </c>
      <c r="F4" s="114">
        <v>45958.742083333331</v>
      </c>
      <c r="G4" s="115">
        <f ca="1">IFERROR(NOW()-F4,"-")</f>
        <v>7.7511284722277196</v>
      </c>
      <c r="H4" s="114">
        <v>45958.649699074071</v>
      </c>
      <c r="I4" s="18" t="str">
        <f>IFERROR(VLOOKUP(D4,DB!A:F,6,0),"")</f>
        <v>Generator-SG</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45966.493211805559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45966.493211805559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45966.493211805559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45966.493211805559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45966.493211805559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45966.493211805559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45966.493211805559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45966.493211805559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45966.493211805559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45966.493211805559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45966.493211805559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45966.493211805559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45966.493211805559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45966.493211805559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45966.493211805559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45966.493211805559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45966.493211805559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45966.493211805559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45966.493211805559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45966.493211805559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45966.493211805559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45966.493211805559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45966.493211805559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45966.493211805559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45966.493211805559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45966.493211805559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45966.493211805559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45966.493211805559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45966.493211805559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45966.493211805559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45966.493211805559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45966.493211805559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45966.493211805559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45966.493211805559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45966.493211805559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45966.493211805559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45966.493211805559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45966.493211805559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45966.493211805559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45966.493211805559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45966.493211805559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45966.493211805559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45966.493211805559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45966.493211805559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45966.493211805559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45966.493211805559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45966.493211805559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45966.493211805559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45966.493211805559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45966.493211805559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45966.493211805559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45966.493211805559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45966.493211805559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45966.493211805559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45966.493211805559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45966.493211805559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45966.493211805559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45966.493211805559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45966.493211805559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45966.493211805559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45966.493211805559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45966.493211805559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45966.493211805559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45966.493211805559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45966.493211805559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45966.493211805559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45966.493211805559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45966.493211805559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45966.493211805559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45966.493211805559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45966.493211805559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45966.493211805559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45966.493211805559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45966.493211805559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45966.493211805559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45966.493211805559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45966.493211805559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45966.493211805559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45966.493211805559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45966.493211805559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45966.493211805559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45966.493211805559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45966.493211805559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45966.493211805559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45966.493211805559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45966.493211805559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45966.493211805559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45966.493211805559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45966.493211805559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45966.493211805559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45966.493211805559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45966.493211805559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45966.493211805559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45966.493211805559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45966.493211805559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45966.493211805559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45966.493211805559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45966.493211805559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45966.493211805559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45966.493211805559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45966.493211805559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45966.493211805559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45966.493211805559</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39108</v>
      </c>
      <c r="B2" s="62" t="str">
        <f>IFERROR(VLOOKUP(D2,DB!A:K,11,0),"")</f>
        <v>R3</v>
      </c>
      <c r="C2" s="18">
        <v>3</v>
      </c>
      <c r="D2" s="62" t="s">
        <v>24942</v>
      </c>
      <c r="E2" s="18" t="s">
        <v>39021</v>
      </c>
      <c r="F2" s="20">
        <v>45966.364872685182</v>
      </c>
      <c r="G2" s="21">
        <f t="shared" ref="G2:G26" ca="1" si="0">IFERROR(NOW()-F2,"-")</f>
        <v>0.12833912037604023</v>
      </c>
      <c r="H2" s="22">
        <v>45966.464120370372</v>
      </c>
      <c r="I2" s="19" t="str">
        <f>IFERROR(VLOOKUP(D2,DB!A:F,6,0),"")</f>
        <v>SCECO</v>
      </c>
      <c r="J2" s="18" t="str">
        <f>IFERROR(VLOOKUP(D2,DB!A:G,7,0),"")</f>
        <v>Vandalized</v>
      </c>
      <c r="K2" s="46" t="s">
        <v>39109</v>
      </c>
      <c r="L2" s="23" t="str">
        <f>IFERROR(VLOOKUP(D2,DB!A:I,9,0),"")</f>
        <v>Latis</v>
      </c>
    </row>
    <row r="3" spans="1:13" ht="15" customHeight="1">
      <c r="A3" s="19"/>
      <c r="B3" s="62" t="str">
        <f>IFERROR(VLOOKUP(D3,DB!A:K,11,0),"")</f>
        <v/>
      </c>
      <c r="C3" s="18"/>
      <c r="D3"/>
      <c r="E3" s="18"/>
      <c r="F3" s="20"/>
      <c r="G3" s="21">
        <f t="shared" ca="1" si="0"/>
        <v>45966.493211805559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45966.493211805559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45966.493211805559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45966.493211805559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45966.493211805559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45966.493211805559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45966.493211805559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45966.493211805559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45966.493211805559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45966.493211805559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45966.493211805559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45966.493211805559</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45966.493211805559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45966.493211805559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45966.493211805559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45966.493211805559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45966.493211805559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45966.493211805559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45966.493211805559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45966.493211805559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45966.493211805559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45966.493211805559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45966.493211805559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45966.493211805559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45966.493211805559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45966.493211805559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45966.493211805559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45966.493211805559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45966.493211805559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45966.493211805559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45966.493211805559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45966.493211805559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45966.493211805559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45966.493211805559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45966.493211805559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45966.493211805559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45966.493211805559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45966.493211805559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45966.493211805559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45966.493211805559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45966.493211805559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45966.493211805559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45966.493211805559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45966.493211805559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45966.493211805559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45966.493211805559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45966.493211805559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45966.493211805559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45966.493211805559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45966.493211805559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45966.493211805559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45966.493211805559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45966.493211805559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45966.493211805559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45966.493211805559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45966.493211805559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45966.493211805559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45966.493211805559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45966.493211805559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45966.493211805559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45966.493211805559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45966.493211805559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45966.493211805559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45966.493211805559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45966.493211805559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45966.493211805559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45966.493211805559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45966.493211805559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45966.493211805559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45966.493211805559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45966.493211805559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45966.493211805559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45966.493211805559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45966.493211805559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45966.493211805559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45966.493211805559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45966.493211805559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45966.493211805559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45966.493211805559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45966.493211805559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45966.493211805559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45966.493211805559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45966.493211805559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45966.493211805559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45966.493211805559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45966.493211805559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45966.493211805559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45966.493211805559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45966.493211805559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45966.493211805559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45966.493211805559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45966.493211805559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45966.493211805559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45966.493211805559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45966.493211805559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45966.493211805559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45966.493211805559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45966.493211805559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45966.493211805559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45966.493211805559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45966.493211805559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45966.493211805559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45966.493211805559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45966.493211805559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45966.493211805559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45966.493211805559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45966.493211805559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45966.493211805559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45966.493211805559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45966.493211805559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45966.493211805559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45966.493211805559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45966.493211805559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45966.493211805559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45966.493211805559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45966.493211805559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45966.493211805559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45966.493211805559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45966.493211805559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45966.493211805559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45966.493211805559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45966.493211805559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45966.493211805559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45966.493211805559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45966.493211805559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45966.493211805559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45966.493211805559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45966.493211805559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45966.493211805559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45966.493211805559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45966.493211805559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45966.493211805559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45966.493211805559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45966.493211805559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45966.493211805559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45966.493211805559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45966.493211805559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45966.493211805559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45966.493211805559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45966.493211805559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45966.493211805559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45966.493211805559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45966.493211805559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45966.493211805559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45966.493211805559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45966.493211805559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45966.493211805559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45966.493211805559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45966.493211805559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45966.493211805559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45966.493211805559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45966.493211805559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45966.493211805559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45966.493211805559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45966.493211805559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45966.493211805559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45966.493211805559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45966.493211805559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45966.493211805559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45966.493211805559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45966.493211805559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45966.493211805559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45966.493211805559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45966.493211805559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45966.493211805559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45966.493211805559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45966.493211805559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45966.493211805559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45966.493211805559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45966.493211805559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45966.493211805559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45966.493211805559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45966.493211805559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45966.493211805559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45966.493211805559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45966.493211805559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45966.493211805559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45966.493211805559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45966.493211805559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45966.493211805559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45966.493211805559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45966.493211805559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45966.493211805559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45966.493211805559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45966.493211805559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45966.493211805559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45966.493211805559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45966.493211805559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45966.493211805559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45966.493211805559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45966.493211805559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45966.493211805559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45966.493211805559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45966.493211805559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45966.493211805559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45966.493211805559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45966.493211805559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45966.493211805559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45966.493211805559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45966.493211805559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45966.493211805559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45966.493211805559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45966.493211805559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45966.493211805559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45966.493211805559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45966.493211805559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45966.493211805559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45966.493211805559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45966.493211805559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45966.493211805559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45966.493211805559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45966.493211805559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45966.493211805559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45966.493211805559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45966.493211805559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45966.493211805559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45966.493211805559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45966.493211805559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45966.493211805559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45966.493211805559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45966.493211805559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45966.493211805559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45966.493211805559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45966.493211805559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45966.493211805559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45966.493211805559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45966.493211805559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45966.493211805559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45966.493211805559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45966.493211805559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45966.493211805559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45966.493211805559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45966.493211805559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45966.493211805559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45966.493211805559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45966.493211805559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45966.493211805559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45966.493211805559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45966.493211805559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45966.493211805559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45966.493211805559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45966.493211805559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45966.493211805559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45966.493211805559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45966.493211805559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45966.493211805559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45966.493211805559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45966.493211805559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45966.493211805559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45966.493211805559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45966.493211805559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45966.493211805559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45966.493211805559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45966.493211805559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45966.493211805559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45966.493211805559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45966.493211805559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45966.493211805559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45966.493211805559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45966.493211805559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45966.493211805559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45966.493211805559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45966.493211805559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45966.493211805559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45966.493211805559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45966.493211805559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45966.493211805559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45966.493211805559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45966.493211805559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45966.493211805559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45966.493211805559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45966.493211805559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45966.493211805559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45966.493211805559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45966.493211805559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45966.493211805559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45966.493211805559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45966.493211805559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45966.493211805559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45966.493211805559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45966.493211805559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45966.493211805559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45966.493211805559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45966.493211805559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45966.493211805559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45966.493211805559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45966.493211805559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45966.493211805559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45966.493211805559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45966.493211805559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45966.493211805559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45966.493211805559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45966.493211805559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45966.493211805559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45966.493211805559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45966.493211805559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45966.493211805559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45966.493211805559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45966.493211805559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45966.493211805559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45966.493211805559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45966.493211805559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45966.493211805559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45966.493211805559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45966.493211805559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45966.493211805559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45966.493211805559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45966.493211805559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45966.493211805559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45966.493211805559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45966.493211805559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45966.493211805559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45966.493211805559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45966.493211805559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45966.493211805559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45966.493211805559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45966.493211805559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45966.493211805559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45966.493211805559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45966.493211805559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45966.493211805559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45966.493211805559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45966.493211805559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45966.493211805559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45966.493211805559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45966.493211805559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45966.493211805559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45966.493211805559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45966.493211805559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45966.493211805559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45966.493211805559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45966.493211805559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45966.493211805559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45966.493211805559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45966.493211805559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45966.493211805559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45966.493211805559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45966.493211805559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45966.493211805559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45966.493211805559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45966.493211805559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45966.493211805559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45966.493211805559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45966.493211805559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45966.493211805559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45966.493211805559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45966.493211805559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45966.493211805559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45966.493211805559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45966.493211805559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45966.493211805559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45966.493211805559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45966.493211805559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45966.493211805559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45966.493211805559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45966.493211805559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45966.493211805559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45966.493211805559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45966.493211805559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45966.493211805559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45966.493211805559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45966.493211805559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45966.493211805559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45966.493211805559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45966.493211805559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45966.493211805559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45966.493211805559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45966.493211805559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45966.493211805559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45966.493211805559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45966.493211805559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45966.493211805559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45966.493211805559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45966.493211805559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45966.493211805559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45966.493211805559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45966.493211805559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45966.493211805559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45966.493211805559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45966.493211805559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45966.493211805559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45966.493211805559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45966.493211805559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45966.493211805559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45966.493211805559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45966.493211805559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45966.493211805559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45966.493211805559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45966.493211805559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45966.493211805559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45966.493211805559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45966.493211805559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45966.493211805559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45966.493211805559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45966.493211805559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45966.493211805559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45966.493211805559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45966.493211805559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45966.493211805559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45966.493211805559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45966.493211805559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45966.493211805559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45966.493211805559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45966.493211805559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45966.493211805559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45966.493211805559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45966.493211805559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45966.493211805559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45966.493211805559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45966.493211805559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45966.493211805559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45966.493211805559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45966.493211805559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45966.493211805559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45966.493211805559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45966.493211805559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45966.493211805559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45966.493211805559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45966.493211805559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45966.493211805559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45966.493211805559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45966.493211805559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45966.493211805559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45966.493211805559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45966.493211805559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45966.493211805559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45966.493211805559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45966.493211805559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45966.493211805559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45966.493211805559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45966.493211805559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45966.493211805559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45966.493211805559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45966.493211805559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45966.493211805559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45966.493211805559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45966.493211805559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45966.493211805559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45966.493211805559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45966.493211805559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45966.493211805559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45966.493211805559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45966.493211805559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45966.493211805559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45966.493211805559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45966.493211805559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45966.493211805559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45966.493211805559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45966.493211805559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45966.493211805559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45966.493211805559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45966.493211805559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45966.493211805559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45966.493211805559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45966.493211805559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45966.493211805559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45966.493211805559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45966.493211805559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45966.493211805559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45966.493211805559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45966.493211805559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45966.493211805559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45966.493211805559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45966.493211805559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45966.493211805559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45966.493211805559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45966.493211805559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45966.493211805559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45966.493211805559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45966.493211805559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45966.493211805559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45966.493211805559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45966.493211805559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45966.493211805559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45966.493211805559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45966.493211805559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45966.493211805559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45966.493211805559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45966.493211805559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45966.493211805559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45966.493211805559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45966.493211805559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45966.493211805559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45966.493211805559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45966.493211805559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45966.493211805559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45966.493211805559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45966.493211805559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45966.493211805559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45966.493211805559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45966.493211805559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45966.493211805559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45966.493211805559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45966.493211805559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45966.493211805559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45966.493211805559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45966.493211805559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45966.493211805559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45966.493211805559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45966.493211805559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45966.493211805559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45966.493211805559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45966.493211805559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45966.493211805559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45966.493211805559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45966.493211805559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45966.493211805559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45966.493211805559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45966.493211805559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45966.493211805559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45966.493211805559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45966.493211805559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45966.493211805559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45966.493211805559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45966.493211805559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45966.493211805559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45966.493211805559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45966.493211805559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45966.493211805559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45966.493211805559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45966.493211805559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45966.493211805559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45966.493211805559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45966.493211805559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45966.493211805559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45966.493211805559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45966.493211805559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45966.493211805559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45966.493211805559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45966.493211805559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45966.493211805559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45966.493211805559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45966.493211805559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45966.493211805559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45966.493211805559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45966.493211805559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45966.493211805559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45966.493211805559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45966.493211805559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45966.493211805559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45966.493211805559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45966.493211805559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45966.493211805559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45966.493211805559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45966.493211805559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45966.493211805559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45966.493211805559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45966.493211805559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45966.493211805559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45966.493211805559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45966.493211805559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45966.493211805559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45966.493211805559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45966.493211805559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45966.493211805559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45966.493211805559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45966.493211805559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45966.493211805559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45966.493211805559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45966.493211805559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45966.493211805559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45966.493211805559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45966.493211805559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45966.493211805559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45966.493211805559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45966.493211805559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45966.493211805559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45966.493211805559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45966.493211805559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45966.493211805559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45966.493211805559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45966.493211805559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45966.493211805559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45966.493211805559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45966.493211805559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45966.493211805559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45966.493211805559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45966.493211805559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45966.493211805559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45966.493211805559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45966.493211805559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45966.493211805559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45966.493211805559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45966.493211805559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45966.493211805559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45966.493211805559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45966.493211805559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45966.493211805559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45966.493211805559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45966.493211805559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45966.493211805559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45966.493211805559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45966.493211805559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45966.493211805559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45966.493211805559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45966.493211805559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45966.493211805559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45966.493211805559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45966.493211805559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45966.493211805559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45966.493211805559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45966.493211805559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45966.493211805559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45966.493211805559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45966.493211805559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45966.493211805559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45966.493211805559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45966.493211805559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45966.493211805559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45966.493211805559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45966.493211805559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45966.493211805559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45966.493211805559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45966.493211805559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45966.493211805559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45966.493211805559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45966.493211805559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45966.493211805559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45966.493211805559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45966.493211805559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45966.493211805559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45966.493211805559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45966.493211805559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45966.493211805559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45966.493211805559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45966.493211805559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45966.493211805559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45966.493211805559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45966.493211805559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45966.493211805559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45966.493211805559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45966.493211805559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45966.493211805559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45966.493211805559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45966.493211805559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45966.493211805559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45966.493211805559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45966.493211805559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45966.493211805559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45966.493211805559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45966.493211805559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45966.493211805559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45966.493211805559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45966.493211805559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45966.493211805559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45966.493211805559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45966.493211805559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45966.493211805559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45966.493211805559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45966.493211805559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45966.493211805559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45966.493211805559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45966.493211805559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45966.493211805559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45966.493211805559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45966.493211805559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45966.493211805559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45966.493211805559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45966.493211805559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45966.493211805559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45966.493211805559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45966.493211805559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45966.493211805559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45966.493211805559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45966.493211805559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45966.493211805559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45966.493211805559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45966.493211805559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45966.493211805559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45966.493211805559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45966.493211805559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45966.493211805559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45966.493211805559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45966.493211805559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45966.493211805559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45966.493211805559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45966.493211805559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45966.493211805559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45966.493211805559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45966.493211805559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45966.493211805559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45966.493211805559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45966.493211805559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45966.493211805559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45966.493211805559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45966.493211805559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45966.493211805559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45966.493211805559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45966.493211805559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45966.493211805559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45966.493211805559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45966.493211805559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45966.493211805559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45966.493211805559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45966.493211805559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45966.493211805559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45966.493211805559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45966.493211805559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45966.493211805559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45966.493211805559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45966.493211805559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45966.493211805559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45966.493211805559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45966.493211805559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45966.493211805559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45966.493211805559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45966.493211805559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45966.493211805559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45966.493211805559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45966.493211805559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45966.493211805559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45966.493211805559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45966.493211805559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45966.493211805559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45966.493211805559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45966.493211805559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45966.493211805559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45966.493211805559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45966.493211805559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45966.493211805559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45966.493211805559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45966.493211805559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45966.493211805559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45966.493211805559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45966.493211805559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45966.493211805559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45966.493211805559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45966.493211805559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45966.493211805559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45966.493211805559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45966.493211805559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45966.493211805559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45966.493211805559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45966.493211805559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45966.493211805559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45966.493211805559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45966.493211805559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45966.493211805559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45966.493211805559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45966.493211805559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45966.493211805559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45966.493211805559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45966.493211805559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45966.493211805559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45966.493211805559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45966.493211805559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45966.493211805559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45966.493211805559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45966.493211805559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45966.493211805559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45966.493211805559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45966.493211805559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45966.493211805559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45966.493211805559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45966.493211805559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45966.493211805559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45966.493211805559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45966.493211805559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45966.493211805559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45966.493211805559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45966.493211805559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45966.493211805559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45966.493211805559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45966.493211805559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45966.493211805559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45966.493211805559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45966.493211805559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45966.493211805559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45966.493211805559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45966.493211805559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45966.493211805559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45966.493211805559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45966.493211805559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45966.493211805559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45966.493211805559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45966.493211805559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45966.493211805559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45966.493211805559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45966.493211805559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45966.493211805559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45966.493211805559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45966.493211805559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45966.493211805559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45966.493211805559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45966.493211805559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45966.493211805559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45966.493211805559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45966.493211805559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45966.493211805559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45966.493211805559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45966.493211805559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45966.493211805559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45966.493211805559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45966.493211805559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45966.493211805559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45966.493211805559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45966.493211805559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45966.493211805559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45966.493211805559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45966.493211805559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45966.493211805559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45966.493211805559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45966.493211805559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45966.493211805559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45966.493211805559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45966.493211805559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45966.493211805559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45966.493211805559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45966.493211805559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45966.493211805559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45966.493211805559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45966.493211805559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45966.493211805559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45966.493211805559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45966.493211805559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45966.493211805559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45966.493211805559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45966.493211805559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45966.493211805559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45966.493211805559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45966.493211805559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45966.493211805559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45966.493211805559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45966.493211805559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45966.493211805559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45966.493211805559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45966.493211805559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45966.493211805559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45966.493211805559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45966.493211805559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45966.493211805559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45966.493211805559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45966.493211805559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45966.493211805559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45966.493211805559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45966.493211805559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45966.493211805559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45966.493211805559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45966.493211805559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45966.493211805559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45966.493211805559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45966.493211805559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45966.493211805559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45966.493211805559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45966.493211805559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45966.493211805559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45966.493211805559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45966.493211805559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45966.493211805559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45966.493211805559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45966.493211805559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45966.493211805559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45966.493211805559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45966.493211805559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45966.493211805559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45966.493211805559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45966.493211805559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45966.493211805559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45966.493211805559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45966.493211805559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45966.493211805559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45966.493211805559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45966.493211805559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45966.493211805559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45966.493211805559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45966.493211805559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45966.493211805559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45966.493211805559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45966.493211805559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45966.493211805559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45966.493211805559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45966.493211805559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45966.493211805559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45966.493211805559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45966.493211805559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45966.493211805559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45966.493211805559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45966.493211805559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45966.493211805559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45966.493211805559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45966.493211805559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45966.493211805559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45966.493211805559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45966.493211805559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45966.493211805559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45966.493211805559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45966.493211805559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45966.493211805559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45966.493211805559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45966.493211805559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45966.493211805559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45966.493211805559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45966.493211805559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45966.493211805559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45966.493211805559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45966.493211805559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45966.493211805559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45966.493211805559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45966.493211805559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45966.493211805559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45966.493211805559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45966.493211805559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45966.493211805559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45966.493211805559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45966.493211805559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45966.493211805559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45966.493211805559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45966.493211805559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45966.493211805559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45966.493211805559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45966.493211805559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45966.493211805559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45966.493211805559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45966.493211805559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45966.493211805559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45966.493211805559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45966.493211805559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45966.493211805559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45966.493211805559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45966.493211805559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45966.493211805559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45966.493211805559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45966.493211805559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45966.493211805559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45966.493211805559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45966.493211805559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45966.493211805559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45966.493211805559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45966.493211805559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45966.493211805559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45966.493211805559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45966.493211805559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45966.493211805559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45966.493211805559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45966.493211805559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45966.493211805559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45966.493211805559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45966.493211805559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45966.493211805559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45966.493211805559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45966.493211805559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45966.493211805559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45966.493211805559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45966.493211805559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45966.493211805559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45966.493211805559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45966.493211805559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45966.493211805559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45966.493211805559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45966.493211805559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45966.493211805559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45966.493211805559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45966.493211805559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45966.493211805559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45966.493211805559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45966.493211805559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45966.493211805559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45966.493211805559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45966.493211805559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45966.493211805559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45966.493211805559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45966.493211805559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45966.493211805559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45966.493211805559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45966.493211805559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45966.493211805559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45966.493211805559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45966.493211805559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45966.493211805559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45966.493211805559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45966.493211805559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45966.493211805559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45966.493211805559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45966.493211805559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45966.493211805559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45966.493211805559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45966.493211805559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45966.493211805559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45966.493211805559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45966.493211805559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45966.493211805559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45966.493211805559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45966.493211805559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45966.493211805559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45966.493211805559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45966.493211805559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45966.493211805559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45966.493211805559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45966.493211805559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45966.493211805559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45966.493211805559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45966.493211805559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45966.493211805559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45966.493211805559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45966.493211805559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45966.493211805559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45966.493211805559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45966.493211805559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45966.493211805559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45966.493211805559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45966.493211805559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45966.493211805559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45966.493211805559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45966.493211805559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45966.493211805559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45966.493211805559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45966.493211805559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45966.493211805559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45966.493211805559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45966.493211805559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45966.493211805559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45966.493211805559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45966.493211805559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45966.493211805559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45966.493211805559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45966.493211805559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45966.493211805559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45966.493211805559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45966.493211805559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45966.493211805559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45966.493211805559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45966.493211805559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45966.493211805559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45966.493211805559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45966.493211805559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45966.493211805559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45966.493211805559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45966.493211805559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45966.493211805559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45966.493211805559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45966.493211805559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45966.493211805559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45966.493211805559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45966.493211805559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45966.493211805559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45966.493211805559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45966.493211805559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45966.493211805559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45966.493211805559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45966.493211805559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45966.493211805559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45966.493211805559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45966.493211805559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45966.493211805559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45966.493211805559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45966.493211805559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45966.493211805559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45966.493211805559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45966.493211805559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45966.493211805559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45966.493211805559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45966.493211805559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45966.493211805559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45966.493211805559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45966.493211805559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45966.493211805559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45966.493211805559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45966.493211805559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45966.493211805559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45966.493211805559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45966.493211805559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45966.493211805559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45966.493211805559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263.01249421296234</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36120</v>
      </c>
      <c r="E3" s="97" t="s">
        <v>39021</v>
      </c>
      <c r="F3" s="98"/>
      <c r="G3" s="99">
        <f ca="1">IFERROR(NOW()-F3,"")</f>
        <v>45966.493211805559</v>
      </c>
      <c r="H3" s="98">
        <v>45966.313194444447</v>
      </c>
      <c r="I3" s="98" t="str">
        <f>IFERROR(VLOOKUP(D3,DB!A:F,6,0),"")</f>
        <v>SCECO</v>
      </c>
      <c r="J3" s="98" t="str">
        <f>IFERROR(VLOOKUP(D3,DB!A:G,7,0),"")</f>
        <v>Dead</v>
      </c>
      <c r="K3" s="100" t="s">
        <v>39114</v>
      </c>
      <c r="L3" s="93" t="str">
        <f>IFERROR(VLOOKUP(D3,DB!A:I,9,0),"")</f>
        <v>Latis</v>
      </c>
    </row>
    <row r="4" spans="1:16" ht="15" customHeight="1">
      <c r="A4" s="118" t="s">
        <v>39113</v>
      </c>
      <c r="B4" s="118" t="str">
        <f>IFERROR(VLOOKUP(D4,DB!A:K,11,0),"")</f>
        <v>R4</v>
      </c>
      <c r="C4" s="119">
        <v>1</v>
      </c>
      <c r="D4" s="93" t="s">
        <v>35821</v>
      </c>
      <c r="E4" s="97" t="s">
        <v>39021</v>
      </c>
      <c r="F4" s="98"/>
      <c r="G4" s="99">
        <f ca="1">IFERROR(NOW()-F4,"")</f>
        <v>45966.493211805559</v>
      </c>
      <c r="H4" s="98">
        <v>45966.313194444447</v>
      </c>
      <c r="I4" s="98" t="str">
        <f>IFERROR(VLOOKUP(D4,DB!A:F,6,0),"")</f>
        <v>SCECO</v>
      </c>
      <c r="J4" s="98" t="str">
        <f>IFERROR(VLOOKUP(D4,DB!A:G,7,0),"")</f>
        <v>Dead</v>
      </c>
      <c r="K4" s="100" t="s">
        <v>39115</v>
      </c>
      <c r="L4" s="93" t="str">
        <f>IFERROR(VLOOKUP(D4,DB!A:I,9,0),"")</f>
        <v>Latis</v>
      </c>
    </row>
    <row r="5" spans="1:16" ht="15" customHeight="1">
      <c r="A5" s="118" t="s">
        <v>39116</v>
      </c>
      <c r="B5" s="118" t="str">
        <f>IFERROR(VLOOKUP(D5,DB!A:K,11,0),"")</f>
        <v>R4</v>
      </c>
      <c r="C5" s="119">
        <v>1</v>
      </c>
      <c r="D5" s="120" t="s">
        <v>36615</v>
      </c>
      <c r="E5" s="97" t="s">
        <v>39021</v>
      </c>
      <c r="F5" s="122">
        <v>45966.454050925924</v>
      </c>
      <c r="G5" s="123">
        <f ca="1">IFERROR(NOW()-F5,"")</f>
        <v>3.9160879634437151E-2</v>
      </c>
      <c r="H5" s="122">
        <v>45966.453611111108</v>
      </c>
      <c r="I5" s="118" t="str">
        <f>IFERROR(VLOOKUP(D5,DB!A:F,6,0),"")</f>
        <v>SCECO</v>
      </c>
      <c r="J5" s="118" t="str">
        <f>IFERROR(VLOOKUP(D5,DB!A:G,7,0),"")</f>
        <v>Good</v>
      </c>
      <c r="K5" s="124" t="s">
        <v>39117</v>
      </c>
      <c r="L5" s="120" t="str">
        <f>IFERROR(VLOOKUP(D5,DB!A:I,9,0),"")</f>
        <v>Latis</v>
      </c>
    </row>
    <row r="6" spans="1:16" ht="15" customHeight="1">
      <c r="A6" s="118" t="s">
        <v>39113</v>
      </c>
      <c r="B6" s="118" t="str">
        <f>IFERROR(VLOOKUP(D6,DB!A:K,11,0),"")</f>
        <v>R4</v>
      </c>
      <c r="C6" s="119">
        <v>1</v>
      </c>
      <c r="D6" s="120" t="s">
        <v>35761</v>
      </c>
      <c r="E6" s="97" t="s">
        <v>39021</v>
      </c>
      <c r="F6" s="122"/>
      <c r="G6" s="123">
        <f ca="1">IFERROR(NOW()-F6,"")</f>
        <v>45966.493211805559</v>
      </c>
      <c r="H6" s="122">
        <v>45966.406354166669</v>
      </c>
      <c r="I6" s="118" t="str">
        <f>IFERROR(VLOOKUP(D6,DB!A:F,6,0),"")</f>
        <v>SCECO</v>
      </c>
      <c r="J6" s="118" t="str">
        <f>IFERROR(VLOOKUP(D6,DB!A:G,7,0),"")</f>
        <v>Dead</v>
      </c>
      <c r="K6" s="124" t="s">
        <v>39118</v>
      </c>
      <c r="L6" s="120" t="str">
        <f>IFERROR(VLOOKUP(D6,DB!A:I,9,0),"")</f>
        <v>Latis</v>
      </c>
    </row>
    <row r="7" spans="1:16" ht="15" customHeight="1">
      <c r="A7" s="118" t="s">
        <v>39113</v>
      </c>
      <c r="B7" s="118" t="str">
        <f>IFERROR(VLOOKUP(D7,DB!A:K,11,0),"")</f>
        <v>R4</v>
      </c>
      <c r="C7" s="119">
        <v>1</v>
      </c>
      <c r="D7" s="93" t="s">
        <v>36816</v>
      </c>
      <c r="E7" s="97" t="s">
        <v>39021</v>
      </c>
      <c r="F7" s="122"/>
      <c r="G7" s="123">
        <f ca="1">IFERROR(NOW()-F7,"")</f>
        <v>45966.493211805559</v>
      </c>
      <c r="H7" s="122">
        <v>45966.44809027778</v>
      </c>
      <c r="I7" s="118" t="str">
        <f>IFERROR(VLOOKUP(D7,DB!A:F,6,0),"")</f>
        <v>SCECO</v>
      </c>
      <c r="J7" s="118" t="str">
        <f>IFERROR(VLOOKUP(D7,DB!A:G,7,0),"")</f>
        <v>Dead+Dead</v>
      </c>
      <c r="K7" s="124" t="s">
        <v>39119</v>
      </c>
      <c r="L7" s="120" t="str">
        <f>IFERROR(VLOOKUP(D7,DB!A:I,9,0),"")</f>
        <v>Latis</v>
      </c>
    </row>
    <row r="8" spans="1:16" ht="15" customHeight="1">
      <c r="A8" s="118" t="s">
        <v>39113</v>
      </c>
      <c r="B8" s="118" t="str">
        <f>IFERROR(VLOOKUP(D8,DB!A:K,11,0),"")</f>
        <v>R4</v>
      </c>
      <c r="C8" s="119">
        <v>1</v>
      </c>
      <c r="D8" s="93" t="s">
        <v>37238</v>
      </c>
      <c r="E8" s="97" t="s">
        <v>39021</v>
      </c>
      <c r="F8" s="122"/>
      <c r="G8" s="123">
        <f ca="1">IFERROR(NOW()-F8,"")</f>
        <v>45966.493211805559</v>
      </c>
      <c r="H8" s="122">
        <v>45966.43478009259</v>
      </c>
      <c r="I8" s="118" t="str">
        <f>IFERROR(VLOOKUP(D8,DB!A:F,6,0),"")</f>
        <v>Generator-SG</v>
      </c>
      <c r="J8" s="118" t="str">
        <f>IFERROR(VLOOKUP(D8,DB!A:G,7,0),"")</f>
        <v>Dead</v>
      </c>
      <c r="K8" s="124" t="s">
        <v>39119</v>
      </c>
      <c r="L8" s="120" t="str">
        <f>IFERROR(VLOOKUP(D8,DB!A:I,9,0),"")</f>
        <v>Latis</v>
      </c>
    </row>
    <row r="9" spans="1:16" ht="15" customHeight="1">
      <c r="A9" s="118" t="s">
        <v>39120</v>
      </c>
      <c r="B9" s="118" t="str">
        <f>IFERROR(VLOOKUP(D9,DB!A:K,11,0),"")</f>
        <v>R4</v>
      </c>
      <c r="C9" s="119">
        <v>4</v>
      </c>
      <c r="D9" s="120" t="s">
        <v>36555</v>
      </c>
      <c r="E9" s="97" t="s">
        <v>39021</v>
      </c>
      <c r="F9" s="122">
        <v>45966.468680555554</v>
      </c>
      <c r="G9" s="123">
        <f ca="1">IFERROR(NOW()-F9,"")</f>
        <v>2.4531250004656613E-2</v>
      </c>
      <c r="H9" s="122">
        <v>45966.457743055558</v>
      </c>
      <c r="I9" s="118" t="str">
        <f>IFERROR(VLOOKUP(D9,DB!A:F,6,0),"")</f>
        <v>SCECO+STB</v>
      </c>
      <c r="J9" s="118" t="str">
        <f>IFERROR(VLOOKUP(D9,DB!A:G,7,0),"")</f>
        <v>Dead</v>
      </c>
      <c r="K9" s="124" t="s">
        <v>39119</v>
      </c>
      <c r="L9" s="120" t="str">
        <f>IFERROR(VLOOKUP(D9,DB!A:I,9,0),"")</f>
        <v>Latis</v>
      </c>
    </row>
    <row r="10" spans="1:16" ht="15" customHeight="1">
      <c r="A10" s="118"/>
      <c r="B10" s="118" t="str">
        <f>IFERROR(VLOOKUP(D10,DB!A:K,11,0),"")</f>
        <v/>
      </c>
      <c r="C10" s="119"/>
      <c r="D10" s="120"/>
      <c r="E10" s="97"/>
      <c r="F10" s="122"/>
      <c r="G10" s="123">
        <f ca="1">IFERROR(NOW()-F10,"")</f>
        <v>45966.493211805559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45966.493211805559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45966.493211805559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45966.493211805559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45966.493211805559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45966.493211805559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45966.493211805559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45966.493211805559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45966.493211805559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45966.493211805559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45966.493211805559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45966.493211805559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45966.493211805559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45966.493211805559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45966.493211805559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45966.493211805559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45966.493211805559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45966.493211805559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45966.493211805559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45966.493211805559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45966.493211805559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45966.493211805559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45966.493211805559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45966.493211805559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45966.493211805559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45966.493211805559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45966.493211805559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45966.493211805559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45966.493211805559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45966.493211805559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45966.493211805559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45966.493211805559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45966.493211805559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45966.493211805559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45966.493211805559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45966.493211805559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45966.493211805559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45966.493211805559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45966.493211805559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45966.493211805559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45966.493211805559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45966.493211805559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45966.493211805559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45966.493211805559</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45966.493211805559</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74.661151620370219</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39101</v>
      </c>
      <c r="F3" s="38">
        <v>45926.188877314817</v>
      </c>
      <c r="G3" s="143">
        <f t="shared" ref="G3" ca="1" si="0">IFERROR(NOW()-F3,"")</f>
        <v>40.304334490741894</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39101</v>
      </c>
      <c r="F4" s="152">
        <v>45948.661111111112</v>
      </c>
      <c r="G4" s="153">
        <f ca="1">IFERROR(NOW()-F4,"")</f>
        <v>17.832100694446126</v>
      </c>
      <c r="H4" s="152">
        <v>45948.661111111112</v>
      </c>
      <c r="I4" s="151" t="str">
        <f>IFERROR(VLOOKUP(D4,DB!A:F,6,0),"")</f>
        <v>SCECO</v>
      </c>
      <c r="J4" s="151" t="str">
        <f>IFERROR(VLOOKUP(D4,DB!A:G,7,0),"")</f>
        <v>Dead</v>
      </c>
      <c r="K4" s="151" t="s">
        <v>39126</v>
      </c>
      <c r="L4" s="151" t="str">
        <f>IFERROR(VLOOKUP(D4,DB!A:I,9,0),"")</f>
        <v>Latis</v>
      </c>
    </row>
    <row r="5" spans="1:13" ht="30.75">
      <c r="A5" s="151" t="s">
        <v>39127</v>
      </c>
      <c r="B5" s="151" t="str">
        <f>IFERROR(VLOOKUP(D5,DB!A:K,11,0),"")</f>
        <v>R5</v>
      </c>
      <c r="C5" s="151">
        <v>2</v>
      </c>
      <c r="D5" s="151" t="s">
        <v>38236</v>
      </c>
      <c r="E5" s="151" t="s">
        <v>39021</v>
      </c>
      <c r="F5" s="152">
        <v>45966.368854166663</v>
      </c>
      <c r="G5" s="153">
        <f ca="1">IFERROR(NOW()-F5,"")</f>
        <v>0.12435763889516238</v>
      </c>
      <c r="H5" s="152">
        <v>45966.356678240743</v>
      </c>
      <c r="I5" s="151" t="str">
        <f>IFERROR(VLOOKUP(D5,DB!A:F,6,0),"")</f>
        <v>SCECO</v>
      </c>
      <c r="J5" s="151" t="str">
        <f>IFERROR(VLOOKUP(D5,DB!A:G,7,0),"")</f>
        <v>Haj Removal</v>
      </c>
      <c r="K5" s="151" t="s">
        <v>39128</v>
      </c>
      <c r="L5" s="151" t="str">
        <f>IFERROR(VLOOKUP(D5,DB!A:I,9,0),"")</f>
        <v>Latis</v>
      </c>
    </row>
    <row r="6" spans="1:13" ht="30.75">
      <c r="A6" s="151" t="s">
        <v>39129</v>
      </c>
      <c r="B6" s="151" t="str">
        <f>IFERROR(VLOOKUP(D6,DB!A:K,11,0),"")</f>
        <v>R5</v>
      </c>
      <c r="C6" s="151">
        <v>1</v>
      </c>
      <c r="D6" s="151" t="s">
        <v>32794</v>
      </c>
      <c r="E6" s="151" t="s">
        <v>39101</v>
      </c>
      <c r="F6" s="152">
        <v>45966.39565972222</v>
      </c>
      <c r="G6" s="153">
        <f ca="1">IFERROR(NOW()-F6,"")</f>
        <v>9.7552083338086959E-2</v>
      </c>
      <c r="H6" s="152">
        <v>45966.389409722222</v>
      </c>
      <c r="I6" s="151" t="str">
        <f>IFERROR(VLOOKUP(D6,DB!A:F,6,0),"")</f>
        <v>SCECO</v>
      </c>
      <c r="J6" s="151" t="str">
        <f>IFERROR(VLOOKUP(D6,DB!A:G,7,0),"")</f>
        <v>Vandalized+Dead</v>
      </c>
      <c r="K6" s="151" t="s">
        <v>39130</v>
      </c>
      <c r="L6" s="151" t="str">
        <f>IFERROR(VLOOKUP(D6,DB!A:I,9,0),"")</f>
        <v>Latis</v>
      </c>
    </row>
    <row r="7" spans="1:13" ht="15">
      <c r="A7" s="151"/>
      <c r="B7" s="151" t="str">
        <f>IFERROR(VLOOKUP(D7,DB!A:K,11,0),"")</f>
        <v/>
      </c>
      <c r="C7" s="151"/>
      <c r="D7" s="151"/>
      <c r="E7" s="151"/>
      <c r="F7" s="152"/>
      <c r="G7" s="153">
        <f ca="1">IFERROR(NOW()-F7,"")</f>
        <v>45966.493211805559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45966.493211805559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45966.493211805559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45966.493211805559</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45966.493211805559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45966.493211805559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45966.493211805559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45966.493211805559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45966.493211805559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45966.493211805559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45966.493211805559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45966.493211805559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45966.493211805559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45966.493211805559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45966.493211805559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45966.493211805559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45966.493211805559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45966.493211805559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45966.493211805559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45966.493211805559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45966.493211805559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45966.493211805559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45966.493211805559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45966.493211805559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45966.493211805559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45966.493211805559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45966.493211805559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45966.493211805559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45966.493211805559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45966.493211805559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45966.493211805559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45966.493211805559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45966.493211805559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45966.493211805559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45966.493211805559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45966.493211805559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45966.493211805559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45966.493211805559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45966.493211805559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45966.493211805559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45966.493211805559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45966.493211805559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45966.493211805559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45966.493211805559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45966.493211805559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45966.493211805559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45966.493211805559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45966.493211805559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45966.493211805559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45966.493211805559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45966.493211805559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45966.493211805559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45966.493211805559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45966.493211805559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45966.493211805559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45966.493211805559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45966.493211805559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45966.493211805559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45966.493211805559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45966.493211805559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45966.493211805559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45966.493211805559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45966.493211805559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45966.493211805559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45966.493211805559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45966.493211805559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45966.493211805559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45966.493211805559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45966.493211805559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45966.493211805559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45966.493211805559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45966.493211805559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45966.493211805559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45966.493211805559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45966.493211805559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45966.493211805559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45966.493211805559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45966.493211805559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45966.493211805559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45966.493211805559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45966.493211805559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45966.493211805559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45966.493211805559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45966.493211805559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45966.493211805559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45966.493211805559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45966.493211805559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45966.493211805559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45966.493211805559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45966.493211805559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45966.493211805559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45966.493211805559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45966.493211805559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45966.493211805559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45966.493211805559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45966.493211805559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45966.493211805559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45966.493211805559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45966.493211805559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45966.493211805559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45966.493211805559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45966.493211805559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45966.493211805559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45966.493211805559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45966.493211805559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45966.493211805559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45966.493211805559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45966.493211805559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45966.493211805559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45966.493211805559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45966.493211805559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45966.493211805559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45966.493211805559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45966.493211805559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45966.493211805559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45966.493211805559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45966.493211805559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45966.493211805559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45966.493211805559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45966.493211805559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45966.493211805559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45966.493211805559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45966.493211805559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45966.493211805559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45966.493211805559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45966.493211805559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45966.493211805559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45966.493211805559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45966.493211805559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45966.493211805559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45966.493211805559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45966.493211805559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45966.493211805559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45966.493211805559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45966.493211805559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45966.493211805559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45966.493211805559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45966.493211805559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45966.493211805559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45966.493211805559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45966.493211805559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45966.493211805559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45966.493211805559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45966.493211805559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45966.493211805559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45966.493211805559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45966.493211805559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45966.493211805559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45966.493211805559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45966.493211805559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45966.493211805559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45966.493211805559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45966.493211805559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45966.493211805559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45966.493211805559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45966.493211805559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45966.493211805559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45966.493211805559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45966.493211805559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45966.493211805559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45966.493211805559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45966.493211805559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45966.493211805559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45966.493211805559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45966.493211805559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45966.493211805559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45966.493211805559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45966.493211805559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45966.493211805559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45966.493211805559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45966.493211805559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45966.493211805559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45966.493211805559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45966.493211805559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45966.493211805559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45966.493211805559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45966.493211805559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45966.493211805559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45966.493211805559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45966.493211805559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45966.493211805559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45966.493211805559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45966.493211805559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45966.493211805559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45966.493211805559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45966.493211805559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45966.493211805559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45966.493211805559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45966.493211805559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45966.493211805559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45966.493211805559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45966.493211805559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45966.493211805559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45966.493211805559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45966.493211805559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45966.493211805559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45966.493211805559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45966.493211805559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45966.493211805559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45966.493211805559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45966.493211805559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45966.493211805559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45966.493211805559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45966.493211805559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45966.493211805559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45966.493211805559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45966.493211805559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45966.493211805559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45966.493211805559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45966.493211805559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45966.493211805559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45966.493211805559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45966.493211805559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45966.493211805559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45966.493211805559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45966.493211805559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45966.493211805559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45966.493211805559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45966.493211805559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45966.493211805559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45966.493211805559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45966.493211805559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45966.493211805559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45966.493211805559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45966.493211805559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45966.493211805559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45966.493211805559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45966.493211805559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45966.493211805559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45966.493211805559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45966.493211805559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45966.493211805559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45966.493211805559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45966.493211805559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45966.493211805559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45966.493211805559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45966.493211805559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45966.493211805559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45966.493211805559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45966.493211805559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45966.493211805559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45966.493211805559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45966.493211805559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45966.493211805559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45966.493211805559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45966.493211805559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45966.493211805559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45966.493211805559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45966.493211805559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45966.493211805559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45966.493211805559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45966.493211805559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45966.493211805559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45966.493211805559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45966.493211805559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45966.493211805559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45966.493211805559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45966.493211805559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45966.493211805559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45966.493211805559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45966.493211805559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45966.493211805559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45966.493211805559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45966.493211805559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45966.493211805559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45966.493211805559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45966.493211805559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45966.493211805559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45966.493211805559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45966.493211805559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45966.493211805559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45966.493211805559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45966.493211805559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45966.493211805559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45966.493211805559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45966.493211805559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45966.493211805559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45966.493211805559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45966.493211805559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45966.493211805559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45966.493211805559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45966.493211805559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45966.493211805559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45966.493211805559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45966.493211805559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45966.493211805559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45966.493211805559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45966.493211805559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45966.493211805559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45966.493211805559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45966.493211805559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45966.493211805559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45966.493211805559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45966.493211805559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45966.493211805559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45966.493211805559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45966.493211805559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45966.493211805559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45966.493211805559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45966.493211805559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45966.493211805559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45966.493211805559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45966.493211805559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45966.493211805559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45966.493211805559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45966.493211805559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45966.493211805559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45966.493211805559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45966.493211805559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45966.493211805559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45966.493211805559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45966.493211805559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45966.493211805559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45966.493211805559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45966.493211805559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45966.493211805559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45966.493211805559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45966.493211805559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45966.493211805559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45966.493211805559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45966.493211805559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45966.493211805559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45966.493211805559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45966.493211805559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45966.493211805559</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39131</v>
      </c>
      <c r="B2" s="171" t="str">
        <f>IFERROR(VLOOKUP(D2,DB!A:K,11,0),"")</f>
        <v>R6</v>
      </c>
      <c r="C2" s="168">
        <v>1</v>
      </c>
      <c r="D2" s="171" t="s">
        <v>34135</v>
      </c>
      <c r="E2" s="102" t="s">
        <v>39021</v>
      </c>
      <c r="F2" s="173">
        <v>45966.46162037037</v>
      </c>
      <c r="G2" s="115">
        <f ca="1">IFERROR(NOW()-F2,"-")</f>
        <v>3.159143518860219E-2</v>
      </c>
      <c r="H2" s="173">
        <v>45966.451782407406</v>
      </c>
      <c r="I2" s="171" t="str">
        <f>IFERROR(VLOOKUP(D2,DB!A:F,6,0),"")</f>
        <v>SCECO</v>
      </c>
      <c r="J2" s="102" t="str">
        <f>IFERROR(VLOOKUP(D2,DB!A:G,7,0),"")</f>
        <v>Vandalized</v>
      </c>
      <c r="K2" s="169" t="s">
        <v>39132</v>
      </c>
      <c r="L2" s="174" t="str">
        <f>IFERROR(VLOOKUP(D2,DB!A:I,9,0),"")</f>
        <v>Latis</v>
      </c>
    </row>
    <row r="3" spans="1:16383" ht="31.5" customHeight="1">
      <c r="A3" s="170"/>
      <c r="B3" s="171" t="str">
        <f>IFERROR(VLOOKUP(D3,DB!A:K,11,0),"")</f>
        <v>R6</v>
      </c>
      <c r="C3" s="168"/>
      <c r="D3" s="171" t="s">
        <v>35007</v>
      </c>
      <c r="E3" s="102"/>
      <c r="F3" s="173"/>
      <c r="G3" s="115">
        <f ca="1">IFERROR(NOW()-F3,"-")</f>
        <v>45966.493211805559</v>
      </c>
      <c r="H3" s="173"/>
      <c r="I3" s="171" t="str">
        <f>IFERROR(VLOOKUP(D3,DB!A:F,6,0),"")</f>
        <v>SCECO</v>
      </c>
      <c r="J3" s="102" t="str">
        <f>IFERROR(VLOOKUP(D3,DB!A:G,7,0),"")</f>
        <v>Vandalized</v>
      </c>
      <c r="K3" s="169"/>
      <c r="L3" s="174" t="str">
        <f>IFERROR(VLOOKUP(D3,DB!A:I,9,0),"")</f>
        <v>Latis</v>
      </c>
    </row>
    <row r="4" spans="1:16383" ht="31.5" customHeight="1">
      <c r="A4" s="170"/>
      <c r="B4" s="171" t="str">
        <f>IFERROR(VLOOKUP(D4,DB!A:K,11,0),"")</f>
        <v/>
      </c>
      <c r="C4" s="168"/>
      <c r="D4" s="171"/>
      <c r="E4" s="172"/>
      <c r="F4" s="173"/>
      <c r="G4" s="115">
        <f ca="1">IFERROR(NOW()-F4,"-")</f>
        <v>45966.493211805559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45966.493211805559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45966.493211805559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45966.493211805559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45966.493211805559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45966.493211805559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45966.493211805559</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45966.493211805559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45966.493211805559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45966.493211805559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45966.493211805559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45966.493211805559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45966.493211805559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45966.493211805559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45966.493211805559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45966.493211805559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45966.493211805559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45966.493211805559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45966.493211805559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45966.493211805559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45966.493211805559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45966.493211805559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45966.493211805559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45966.493211805559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45966.493211805559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45966.493211805559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45966.493211805559</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2025-11-05T08:50:57Z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