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59" documentId="120_S{2AC9BD13-BADA-5192-A53E-5A8FF88502F6}" xr6:coauthVersionLast="47" xr6:coauthVersionMax="47" xr10:uidLastSave="{39DB9433-76C9-4E8E-B772-A2AD9BB039EF}"/>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5" i="9" l="1"/>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35" i="9"/>
  <c r="B36" i="9"/>
  <c r="B37" i="9"/>
  <c r="B38" i="9"/>
  <c r="B39" i="9"/>
  <c r="B40" i="9"/>
  <c r="B41" i="9"/>
  <c r="B42" i="9"/>
  <c r="B43" i="9"/>
  <c r="B44" i="9"/>
  <c r="B45" i="9"/>
  <c r="B46" i="9"/>
  <c r="B47" i="9"/>
  <c r="B48" i="9"/>
  <c r="B49" i="9"/>
  <c r="B50" i="9"/>
  <c r="B51" i="9"/>
  <c r="B52" i="9"/>
  <c r="B53" i="9"/>
  <c r="B54" i="9"/>
  <c r="G35" i="9"/>
  <c r="G36" i="9"/>
  <c r="G37" i="9"/>
  <c r="G38" i="9"/>
  <c r="G39" i="9"/>
  <c r="G40" i="9"/>
  <c r="G41" i="9"/>
  <c r="G42" i="9"/>
  <c r="G43" i="9"/>
  <c r="G44" i="9"/>
  <c r="G45" i="9"/>
  <c r="G46" i="9"/>
  <c r="G47" i="9"/>
  <c r="G48" i="9"/>
  <c r="G49" i="9"/>
  <c r="G50" i="9"/>
  <c r="G51" i="9"/>
  <c r="G52" i="9"/>
  <c r="G53" i="9"/>
  <c r="G54" i="9"/>
  <c r="I35" i="9"/>
  <c r="I36" i="9"/>
  <c r="I37" i="9"/>
  <c r="I38" i="9"/>
  <c r="I39" i="9"/>
  <c r="I40" i="9"/>
  <c r="I41" i="9"/>
  <c r="I42" i="9"/>
  <c r="I43" i="9"/>
  <c r="I44" i="9"/>
  <c r="I45" i="9"/>
  <c r="I46" i="9"/>
  <c r="I47" i="9"/>
  <c r="I48" i="9"/>
  <c r="I49" i="9"/>
  <c r="I50" i="9"/>
  <c r="I51" i="9"/>
  <c r="I52" i="9"/>
  <c r="I53" i="9"/>
  <c r="I54" i="9"/>
  <c r="L35" i="9"/>
  <c r="L36" i="9"/>
  <c r="L37" i="9"/>
  <c r="L38" i="9"/>
  <c r="L39" i="9"/>
  <c r="L40" i="9"/>
  <c r="L41" i="9"/>
  <c r="L42" i="9"/>
  <c r="L43" i="9"/>
  <c r="L44" i="9"/>
  <c r="L45" i="9"/>
  <c r="L46" i="9"/>
  <c r="L47" i="9"/>
  <c r="L48" i="9"/>
  <c r="L49" i="9"/>
  <c r="L50" i="9"/>
  <c r="L51" i="9"/>
  <c r="L52" i="9"/>
  <c r="L53" i="9"/>
  <c r="L54" i="9"/>
  <c r="J35" i="9"/>
  <c r="J36" i="9"/>
  <c r="J37" i="9"/>
  <c r="J38" i="9"/>
  <c r="J39" i="9"/>
  <c r="J40" i="9"/>
  <c r="J41" i="9"/>
  <c r="J42" i="9"/>
  <c r="J43" i="9"/>
  <c r="J44" i="9"/>
  <c r="J45" i="9"/>
  <c r="J46" i="9"/>
  <c r="J47" i="9"/>
  <c r="J48" i="9"/>
  <c r="J49" i="9"/>
  <c r="J50" i="9"/>
  <c r="J51" i="9"/>
  <c r="J52" i="9"/>
  <c r="J53" i="9"/>
  <c r="J54"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B15" i="9"/>
  <c r="B16" i="9"/>
  <c r="B17" i="9"/>
  <c r="B18" i="9"/>
  <c r="B19" i="9"/>
  <c r="B20" i="9"/>
  <c r="B21" i="9"/>
  <c r="B22" i="9"/>
  <c r="B23" i="9"/>
  <c r="B24" i="9"/>
  <c r="B25" i="9"/>
  <c r="B26" i="9"/>
  <c r="B27" i="9"/>
  <c r="B28" i="9"/>
  <c r="B29" i="9"/>
  <c r="B30" i="9"/>
  <c r="B31" i="9"/>
  <c r="B32" i="9"/>
  <c r="B33" i="9"/>
  <c r="B34" i="9"/>
  <c r="G15" i="9"/>
  <c r="G16" i="9"/>
  <c r="G17" i="9"/>
  <c r="G18" i="9"/>
  <c r="G19" i="9"/>
  <c r="G20" i="9"/>
  <c r="G21" i="9"/>
  <c r="G22" i="9"/>
  <c r="G23" i="9"/>
  <c r="G24" i="9"/>
  <c r="G25" i="9"/>
  <c r="G26" i="9"/>
  <c r="G27" i="9"/>
  <c r="G28" i="9"/>
  <c r="G29" i="9"/>
  <c r="G30" i="9"/>
  <c r="G31" i="9"/>
  <c r="G32" i="9"/>
  <c r="G33" i="9"/>
  <c r="G34" i="9"/>
  <c r="B2" i="9"/>
  <c r="B3" i="9"/>
  <c r="B4" i="9"/>
  <c r="B5" i="9"/>
  <c r="B6" i="9"/>
  <c r="B7" i="9"/>
  <c r="B8" i="9"/>
  <c r="B9" i="9"/>
  <c r="B10" i="9"/>
  <c r="B11" i="9"/>
  <c r="B12" i="9"/>
  <c r="B13" i="9"/>
  <c r="B14" i="9"/>
  <c r="G14" i="9"/>
  <c r="G13" i="9"/>
  <c r="G12" i="9"/>
  <c r="G11" i="9"/>
  <c r="G10" i="9"/>
  <c r="G9" i="9"/>
  <c r="G8" i="9"/>
  <c r="G7" i="9"/>
  <c r="G6" i="9"/>
  <c r="G5" i="9"/>
  <c r="G4" i="9"/>
  <c r="G3" i="9"/>
  <c r="G2" i="9"/>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<sst xmlns="http://schemas.openxmlformats.org/spreadsheetml/2006/main" count="180280" uniqueCount="39125">
  <si>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</si>
  <si>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</si>
  <si>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</si>
  <si>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</si>
  <si>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</si>
  <si>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</si>
  <si>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</si>
  <si>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</si>
  <si>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</si>
  <si>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</si>
  <si>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</si>
  <si>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</si>
  <si>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</si>
  <si>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</si>
  <si>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</si>
  <si>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</si>
  <si>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</si>
  <si>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</si>
  <si>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</si>
  <si>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</si>
  <si>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</si>
  <si>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</si>
  <si>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</si>
  <si>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</si>
  <si>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</si>
  <si>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</si>
  <si>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</si>
  <si>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</si>
  <si>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</si>
  <si>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</si>
  <si>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</si>
  <si>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</si>
  <si>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</si>
  <si>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</si>
  <si>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</si>
  <si>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</si>
  <si>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</si>
  <si>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</si>
  <si>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</si>
  <si>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</si>
  <si>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</si>
  <si>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</si>
  <si>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</si>
  <si>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</si>
  <si>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</si>
  <si>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</si>
  <si>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</si>
  <si>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</si>
  <si>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</si>
  <si>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</si>
  <si>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</si>
  <si>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</si>
  <si>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</si>
  <si>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</si>
  <si>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</si>
  <si>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</si>
  <si>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</si>
  <si>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</si>
  <si>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</si>
  <si>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</si>
  <si>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</si>
  <si>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</si>
  <si>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</si>
  <si>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</si>
  <si>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</si>
  <si>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</si>
  <si>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</si>
  <si>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</si>
  <si>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</si>
  <si>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</si>
  <si>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</si>
  <si>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</si>
  <si>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</si>
  <si>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</si>
  <si>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</si>
  <si>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</si>
  <si>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</si>
  <si>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</si>
  <si>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</si>
  <si>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</si>
  <si>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</si>
  <si>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</si>
  <si>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</si>
  <si>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</si>
  <si>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</si>
  <si>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</si>
  <si>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</si>
  <si>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</si>
  <si>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</si>
  <si>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</si>
  <si>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</si>
  <si>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</si>
  <si>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</si>
  <si>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</si>
  <si>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</si>
  <si>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</si>
  <si>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</si>
  <si>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</si>
  <si>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</si>
  <si>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</si>
  <si>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</si>
  <si>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</si>
  <si>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</si>
  <si>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</si>
  <si>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</si>
  <si>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</si>
  <si>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</si>
  <si>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</si>
  <si>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</si>
  <si>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</si>
  <si>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</si>
  <si>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</si>
  <si>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</si>
  <si>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</si>
  <si>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</si>
  <si>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</si>
  <si>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</si>
  <si>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</si>
  <si>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</si>
  <si>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</si>
  <si>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</si>
  <si>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</si>
  <si>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</si>
  <si>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</si>
  <si>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</si>
  <si>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</si>
  <si>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</si>
  <si>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</si>
  <si>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</si>
  <si>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</si>
  <si>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</si>
  <si>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</si>
  <si>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</si>
  <si>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</si>
  <si>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</si>
  <si>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</si>
  <si>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</si>
  <si>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</si>
  <si>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</si>
  <si>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</si>
  <si>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</si>
  <si>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</si>
  <si>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</si>
  <si>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</si>
  <si>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</si>
  <si>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</si>
  <si>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</si>
  <si>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</si>
  <si>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</si>
  <si>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</si>
  <si>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</si>
  <si>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</si>
  <si>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</si>
  <si>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</si>
  <si>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</si>
  <si>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</si>
  <si>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</si>
  <si>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</si>
  <si>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</si>
  <si>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</si>
  <si>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</si>
  <si>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</si>
  <si>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</si>
  <si>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</si>
  <si>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</si>
  <si>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</si>
  <si>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</si>
  <si>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</si>
  <si>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</si>
  <si>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</si>
  <si>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</si>
  <si>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</si>
  <si>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</si>
  <si>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</si>
  <si>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</si>
  <si>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</si>
  <si>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</si>
  <si>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</si>
  <si>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</si>
  <si>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</si>
  <si>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</si>
  <si>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</si>
  <si>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</si>
  <si>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</si>
  <si>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</si>
  <si>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</si>
  <si>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</si>
  <si>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</si>
  <si>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</si>
  <si>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</si>
  <si>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</si>
  <si>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</si>
  <si>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</si>
  <si>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</si>
  <si>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</si>
  <si>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</si>
  <si>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</si>
  <si>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</si>
  <si>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</si>
  <si>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</si>
  <si>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</si>
  <si>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</si>
  <si>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</si>
  <si>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</si>
  <si>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</si>
  <si>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</si>
  <si>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</si>
  <si>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</si>
  <si>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</si>
  <si>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</si>
  <si>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</si>
  <si>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</si>
  <si>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</si>
  <si>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</si>
  <si>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</si>
  <si>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</si>
  <si>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</si>
  <si>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</si>
  <si>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</si>
  <si>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</si>
  <si>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</si>
  <si>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</si>
  <si>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</si>
  <si>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</si>
  <si>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</si>
  <si>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</si>
  <si>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</si>
  <si>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</si>
  <si>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</si>
  <si>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</si>
  <si>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</si>
  <si>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</si>
  <si>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</si>
  <si>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</si>
  <si>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</si>
  <si>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</si>
  <si>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</si>
  <si>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</si>
  <si>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</si>
  <si>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</si>
  <si>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</si>
  <si>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</si>
  <si>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</si>
  <si>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</si>
  <si>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</si>
  <si>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</si>
  <si>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</si>
  <si>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</si>
  <si>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</si>
  <si>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</si>
  <si>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</si>
  <si>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</si>
  <si>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</si>
  <si>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</si>
  <si>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</si>
  <si>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</si>
  <si>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</si>
  <si>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</si>
  <si>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</si>
  <si>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</si>
  <si>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</si>
  <si>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</si>
  <si>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</si>
  <si>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</si>
  <si>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</si>
  <si>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</si>
  <si>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</si>
  <si>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</si>
  <si>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</si>
  <si>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</si>
  <si>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</si>
  <si>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</si>
  <si>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</si>
  <si>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</si>
  <si>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</si>
  <si>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</si>
  <si>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</si>
  <si>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</si>
  <si>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</si>
  <si>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</si>
  <si>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</si>
  <si>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</si>
  <si>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</si>
  <si>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</si>
  <si>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</si>
  <si>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</si>
  <si>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</si>
  <si>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</si>
  <si>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</si>
  <si>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</si>
  <si>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</si>
  <si>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</si>
  <si>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</si>
  <si>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</si>
  <si>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</si>
  <si>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</si>
  <si>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</si>
  <si>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</si>
  <si>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</si>
  <si>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</si>
  <si>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</si>
  <si>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</si>
  <si>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</si>
  <si>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</si>
  <si>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</si>
  <si>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</si>
  <si>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</si>
  <si>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</si>
  <si>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</si>
  <si>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</si>
  <si>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</si>
  <si>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</si>
  <si>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</si>
  <si>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</si>
  <si>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</si>
  <si>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</si>
  <si>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</si>
  <si>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</si>
  <si>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</si>
  <si>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</si>
  <si>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</si>
  <si>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</si>
  <si>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</si>
  <si>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</si>
  <si>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</si>
  <si>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</si>
  <si>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</si>
  <si>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</si>
  <si>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</si>
  <si>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</si>
  <si>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</si>
  <si>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</si>
  <si>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</si>
  <si>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</si>
  <si>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</si>
  <si>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</si>
  <si>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</si>
  <si>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</si>
  <si>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</si>
  <si>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</si>
  <si>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</si>
  <si>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</si>
  <si>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</si>
  <si>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</si>
  <si>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</si>
  <si>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</si>
  <si>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</si>
  <si>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</si>
  <si>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</si>
  <si>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</si>
  <si>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</si>
  <si>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</si>
  <si>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</si>
  <si>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</si>
  <si>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</si>
  <si>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</si>
  <si>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</si>
  <si>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</si>
  <si>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</si>
  <si>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</si>
  <si>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</si>
  <si>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</si>
  <si>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</si>
  <si>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</si>
  <si>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</si>
  <si>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</si>
  <si>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</si>
  <si>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</si>
  <si>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</si>
  <si>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</si>
  <si>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</si>
  <si>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</si>
  <si>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</si>
  <si>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</si>
  <si>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</si>
  <si>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</si>
  <si>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</si>
  <si>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</si>
  <si>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</si>
  <si>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</si>
  <si>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</si>
  <si>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</si>
  <si>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</si>
  <si>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</si>
  <si>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</si>
  <si>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</si>
  <si>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</si>
  <si>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</si>
  <si>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</si>
  <si>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</si>
  <si>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</si>
  <si>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</si>
  <si>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</si>
  <si>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</si>
  <si>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</si>
  <si>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</si>
  <si>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</si>
  <si>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</si>
  <si>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</si>
  <si>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</si>
  <si>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</si>
  <si>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</si>
  <si>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</si>
  <si>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</si>
  <si>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</si>
  <si>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</si>
  <si>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</si>
  <si>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</si>
  <si>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</si>
  <si>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</si>
  <si>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</si>
  <si>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</si>
  <si>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</si>
  <si>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</si>
  <si>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</si>
  <si>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</si>
  <si>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</si>
  <si>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</si>
  <si>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</si>
  <si>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</si>
  <si>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</si>
  <si>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</si>
  <si>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</si>
  <si>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</si>
  <si>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</si>
  <si>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</si>
  <si>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</si>
  <si>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</si>
  <si>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</si>
  <si>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</si>
  <si>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</si>
  <si>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</si>
  <si>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</si>
  <si>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</si>
  <si>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</si>
  <si>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</si>
  <si>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</si>
  <si>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</si>
  <si>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</si>
  <si>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</si>
  <si>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</si>
  <si>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</si>
  <si>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</si>
  <si>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</si>
  <si>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</si>
  <si>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</si>
  <si>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</si>
  <si>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</si>
  <si>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</si>
  <si>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</si>
  <si>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</si>
  <si>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</si>
  <si>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</si>
  <si>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</si>
  <si>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</si>
  <si>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</si>
  <si>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</si>
  <si>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</si>
  <si>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</si>
  <si>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</si>
  <si>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</si>
  <si>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</si>
  <si>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</si>
  <si>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</si>
  <si>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</si>
  <si>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</si>
  <si>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</si>
  <si>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</si>
  <si>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</si>
  <si>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</si>
  <si>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</si>
  <si>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</si>
  <si>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</si>
  <si>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</si>
  <si>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</si>
  <si>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</si>
  <si>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</si>
  <si>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</si>
  <si>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</si>
  <si>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</si>
  <si>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</si>
  <si>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</si>
  <si>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</si>
  <si>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</si>
  <si>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</si>
  <si>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</si>
  <si>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</si>
  <si>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</si>
  <si>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</si>
  <si>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</si>
  <si>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</si>
  <si>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</si>
  <si>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</si>
  <si>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</si>
  <si>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</si>
  <si>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</si>
  <si>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</si>
  <si>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</si>
  <si>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</si>
  <si>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</si>
  <si>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</si>
  <si>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</si>
  <si>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</si>
  <si>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</si>
  <si>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</si>
  <si>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</si>
  <si>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</si>
  <si>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</si>
  <si>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</si>
  <si>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</si>
  <si>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</si>
  <si>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</si>
  <si>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</si>
  <si>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</si>
  <si>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</si>
  <si>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</si>
  <si>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</si>
  <si>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</si>
  <si>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</si>
  <si>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</si>
  <si>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</si>
  <si>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</si>
  <si>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</si>
  <si>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</si>
  <si>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</si>
  <si>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</si>
  <si>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</si>
  <si>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</si>
  <si>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</si>
  <si>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</si>
  <si>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</si>
  <si>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</si>
  <si>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</si>
  <si>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</si>
  <si>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</si>
  <si>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</si>
  <si>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</si>
  <si>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</si>
  <si>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</si>
  <si>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</si>
  <si>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</si>
  <si>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</si>
  <si>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</si>
  <si>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</si>
  <si>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</si>
  <si>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</si>
  <si>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</si>
  <si>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</si>
  <si>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</si>
  <si>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</si>
  <si>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</si>
  <si>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</si>
  <si>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</si>
  <si>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</si>
  <si>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</si>
  <si>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</si>
  <si>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</si>
  <si>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</si>
  <si>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</si>
  <si>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</si>
  <si>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</si>
  <si>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</si>
  <si>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</si>
  <si>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</si>
  <si>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</si>
  <si>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</si>
  <si>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</si>
  <si>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</si>
  <si>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</si>
  <si>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</si>
  <si>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</si>
  <si>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</si>
  <si>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</si>
  <si>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</si>
  <si>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</si>
  <si>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</si>
  <si>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</si>
  <si>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</si>
  <si>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</si>
  <si>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</si>
  <si>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</si>
  <si>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</si>
  <si>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</si>
  <si>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</si>
  <si>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</si>
  <si>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</si>
  <si>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</si>
  <si>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</si>
  <si>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</si>
  <si>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</si>
  <si>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</si>
  <si>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</si>
  <si>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</si>
  <si>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</si>
  <si>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</si>
  <si>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</si>
  <si>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</si>
  <si>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</si>
  <si>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</si>
  <si>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</si>
  <si>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</si>
  <si>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</si>
  <si>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</si>
  <si>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</si>
  <si>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</si>
  <si>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</si>
  <si>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</si>
  <si>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</si>
  <si>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</si>
  <si>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</si>
  <si>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</si>
  <si>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</si>
  <si>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</si>
  <si>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</si>
  <si>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</si>
  <si>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</si>
  <si>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</si>
  <si>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</si>
  <si>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</si>
  <si>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</si>
  <si>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</si>
  <si>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</si>
  <si>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</si>
  <si>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</si>
  <si>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</si>
  <si>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</si>
  <si>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</si>
  <si>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</si>
  <si>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</si>
  <si>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</si>
  <si>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</si>
  <si>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</si>
  <si>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</si>
  <si>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</si>
  <si>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</si>
  <si>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</si>
  <si>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</si>
  <si>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</si>
  <si>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</si>
  <si>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</si>
  <si>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</si>
  <si>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</si>
  <si>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</si>
  <si>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</si>
  <si>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</si>
  <si>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</si>
  <si>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</si>
  <si>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</si>
  <si>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</si>
  <si>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</si>
  <si>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</si>
  <si>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</si>
  <si>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</si>
  <si>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</si>
  <si>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</si>
  <si>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</si>
  <si>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</si>
  <si>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</si>
  <si>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</si>
  <si>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</si>
  <si>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</si>
  <si>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</si>
  <si>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</si>
  <si>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</si>
  <si>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</si>
  <si>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</si>
  <si>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</si>
  <si>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</si>
  <si>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</si>
  <si>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</si>
  <si>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</si>
  <si>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</si>
  <si>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</si>
  <si>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</si>
  <si>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</si>
  <si>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</si>
  <si>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</si>
  <si>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</si>
  <si>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</si>
  <si>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</si>
  <si>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</si>
  <si>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</si>
  <si>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</si>
  <si>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</si>
  <si>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</si>
  <si>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</si>
  <si>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</si>
  <si>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</si>
  <si>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</si>
  <si>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</si>
  <si>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</si>
  <si>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</si>
  <si>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</si>
  <si>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</si>
  <si>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</si>
  <si>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</si>
  <si>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</si>
  <si>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</si>
  <si>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</si>
  <si>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</si>
  <si>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</si>
  <si>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</si>
  <si>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</si>
  <si>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</si>
  <si>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</si>
  <si>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</si>
  <si>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</si>
  <si>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</si>
  <si>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</si>
  <si>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</si>
  <si>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</si>
  <si>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</si>
  <si>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</si>
  <si>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</si>
  <si>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</si>
  <si>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</si>
  <si>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</si>
  <si>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</si>
  <si>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</si>
  <si>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</si>
  <si>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</si>
  <si>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</si>
  <si>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</si>
  <si>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</si>
  <si>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</si>
  <si>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</si>
  <si>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</si>
  <si>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</si>
  <si>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</si>
  <si>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</si>
  <si>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</si>
  <si>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</si>
  <si>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</si>
  <si>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</si>
  <si>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</si>
  <si>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</si>
  <si>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</si>
  <si>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</si>
  <si>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</si>
  <si>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</si>
  <si>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</si>
  <si>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</si>
  <si>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</si>
  <si>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</si>
  <si>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</si>
  <si>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</si>
  <si>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</si>
  <si>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</si>
  <si>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</si>
  <si>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</si>
  <si>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</si>
  <si>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</si>
  <si>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</si>
  <si>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</si>
  <si>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</si>
  <si>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</si>
  <si>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</si>
  <si>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</si>
  <si>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</si>
  <si>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</si>
  <si>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</si>
  <si>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</si>
  <si>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</si>
  <si>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</si>
  <si>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</si>
  <si>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</si>
  <si>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</si>
  <si>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</si>
  <si>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</si>
  <si>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</si>
  <si>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</si>
  <si>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</si>
  <si>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</si>
  <si>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</si>
  <si>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</si>
  <si>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</si>
  <si>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</si>
  <si>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</si>
  <si>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</si>
  <si>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</si>
  <si>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</si>
  <si>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</si>
  <si>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</si>
  <si>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</si>
  <si>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</si>
  <si>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</si>
  <si>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</si>
  <si>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</si>
  <si>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</si>
  <si>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</si>
  <si>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</si>
  <si>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</si>
  <si>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</si>
  <si>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</si>
  <si>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</si>
  <si>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</si>
  <si>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</si>
  <si>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</si>
  <si>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</si>
  <si>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</si>
  <si>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</si>
  <si>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</si>
  <si>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</si>
  <si>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</si>
  <si>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</si>
  <si>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</si>
  <si>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</si>
  <si>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</si>
  <si>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</si>
  <si>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</si>
  <si>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</si>
  <si>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</si>
  <si>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</si>
  <si>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</si>
  <si>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</si>
  <si>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</si>
  <si>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</si>
  <si>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</si>
  <si>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</si>
  <si>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</si>
  <si>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</si>
  <si>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</si>
  <si>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</si>
  <si>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</si>
  <si>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</si>
  <si>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</si>
  <si>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</si>
  <si>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</si>
  <si>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</si>
  <si>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</si>
  <si>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</si>
  <si>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</si>
  <si>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</si>
  <si>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</si>
  <si>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</si>
  <si>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</si>
  <si>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</si>
  <si>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</si>
  <si>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</si>
  <si>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</si>
  <si>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</si>
  <si>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</si>
  <si>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</si>
  <si>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</si>
  <si>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</si>
  <si>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</si>
  <si>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</si>
  <si>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</si>
  <si>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</si>
  <si>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</si>
  <si>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</si>
  <si>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</si>
  <si>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</si>
  <si>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</si>
  <si>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</si>
  <si>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</si>
  <si>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</si>
  <si>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</si>
  <si>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</si>
  <si>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</si>
  <si>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</si>
  <si>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</si>
  <si>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</si>
  <si>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</si>
  <si>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</si>
  <si>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</si>
  <si>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</si>
  <si>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</si>
  <si>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</si>
  <si>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</si>
  <si>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</si>
  <si>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</si>
  <si>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</si>
  <si>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</si>
  <si>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</si>
  <si>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</si>
  <si>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</si>
  <si>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</si>
  <si>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</si>
  <si>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</si>
  <si>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</si>
  <si>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</si>
  <si>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</si>
  <si>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</si>
  <si>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</si>
  <si>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</si>
  <si>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</si>
  <si>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</si>
  <si>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</si>
  <si>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</si>
  <si>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</si>
  <si>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</si>
  <si>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</si>
  <si>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</si>
  <si>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</si>
  <si>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</si>
  <si>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</si>
  <si>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</si>
  <si>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</si>
  <si>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</si>
  <si>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</si>
  <si>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</si>
  <si>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</si>
  <si>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</si>
  <si>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</si>
  <si>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</si>
  <si>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</si>
  <si>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</si>
  <si>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</si>
  <si>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</si>
  <si>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</si>
  <si>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</si>
  <si>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</si>
  <si>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</si>
  <si>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</si>
  <si>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</si>
  <si>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</si>
  <si>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</si>
  <si>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</si>
  <si>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</si>
  <si>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</si>
  <si>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</si>
  <si>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</si>
  <si>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</si>
  <si>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</si>
  <si>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</si>
  <si>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</si>
  <si>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</si>
  <si>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</si>
  <si>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</si>
  <si>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</si>
  <si>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</si>
  <si>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</si>
  <si>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</si>
  <si>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</si>
  <si>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</si>
  <si>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</si>
  <si>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</si>
  <si>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</si>
  <si>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</si>
  <si>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</si>
  <si>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</si>
  <si>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</si>
  <si>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</si>
  <si>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</si>
  <si>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</si>
  <si>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</si>
  <si>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</si>
  <si>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</si>
  <si>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</si>
  <si>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</si>
  <si>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</si>
  <si>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</si>
  <si>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</si>
  <si>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</si>
  <si>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</si>
  <si>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</si>
  <si>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</si>
  <si>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</si>
  <si>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</si>
  <si>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</si>
  <si>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</si>
  <si>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</si>
  <si>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</si>
  <si>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</si>
  <si>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</si>
  <si>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</si>
  <si>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</si>
  <si>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</si>
  <si>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</si>
  <si>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</si>
  <si>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</si>
  <si>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</si>
  <si>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</si>
  <si>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</si>
  <si>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</si>
  <si>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</si>
  <si>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</si>
  <si>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</si>
  <si>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</si>
  <si>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</si>
  <si>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</si>
  <si>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</si>
  <si>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</si>
  <si>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</si>
  <si>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</si>
  <si>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</si>
  <si>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</si>
  <si>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</si>
  <si>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</si>
  <si>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</si>
  <si>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</si>
  <si>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</si>
  <si>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</si>
  <si>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</si>
  <si>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</si>
  <si>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</si>
  <si>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</si>
  <si>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</si>
  <si>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</si>
  <si>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</si>
  <si>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</si>
  <si>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</si>
  <si>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</si>
  <si>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</si>
  <si>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</si>
  <si>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</si>
  <si>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</si>
  <si>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</si>
  <si>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</si>
  <si>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</si>
  <si>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</si>
  <si>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</si>
  <si>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</si>
  <si>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</si>
  <si>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</si>
  <si>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</si>
  <si>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</si>
  <si>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</si>
  <si>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</si>
  <si>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</si>
  <si>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</si>
  <si>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</si>
  <si>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</si>
  <si>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</si>
  <si>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</si>
  <si>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</si>
  <si>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</si>
  <si>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</si>
  <si>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</si>
  <si>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</si>
  <si>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</si>
  <si>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</si>
  <si>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</si>
  <si>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</si>
  <si>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</si>
  <si>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</si>
  <si>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</si>
  <si>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</si>
  <si>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</si>
  <si>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</si>
  <si>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</si>
  <si>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</si>
  <si>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</si>
  <si>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</si>
  <si>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</si>
  <si>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</si>
  <si>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</si>
  <si>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</si>
  <si>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</si>
  <si>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</si>
  <si>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</si>
  <si>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</si>
  <si>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</si>
  <si>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</si>
  <si>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</si>
  <si>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</si>
  <si>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</si>
  <si>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</si>
  <si>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</si>
  <si>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</si>
  <si>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</si>
  <si>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</si>
  <si>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</si>
  <si>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</si>
  <si>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</si>
  <si>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</si>
  <si>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</si>
  <si>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</si>
  <si>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</si>
  <si>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</si>
  <si>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</si>
  <si>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</si>
  <si>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</si>
  <si>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</si>
  <si>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</si>
  <si>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</si>
  <si>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</si>
  <si>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</si>
  <si>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</si>
  <si>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</si>
  <si>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</si>
  <si>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</si>
  <si>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</si>
  <si>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</si>
  <si>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</si>
  <si>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</si>
  <si>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</si>
  <si>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</si>
  <si>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</si>
  <si>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</si>
  <si>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</si>
  <si>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</si>
  <si>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</si>
  <si>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</si>
  <si>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</si>
  <si>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</si>
  <si>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</si>
  <si>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</si>
  <si>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</si>
  <si>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</si>
  <si>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</si>
  <si>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</si>
  <si>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</si>
  <si>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</si>
  <si>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</si>
  <si>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</si>
  <si>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</si>
  <si>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</si>
  <si>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</si>
  <si>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</si>
  <si>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</si>
  <si>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</si>
  <si>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</si>
  <si>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</si>
  <si>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</si>
  <si>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</si>
  <si>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</si>
  <si>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</si>
  <si>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</si>
  <si>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</si>
  <si>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</si>
  <si>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</si>
  <si>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</si>
  <si>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</si>
  <si>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</si>
  <si>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</si>
  <si>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</si>
  <si>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</si>
  <si>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</si>
  <si>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</si>
  <si>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</si>
  <si>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</si>
  <si>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</si>
  <si>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</si>
  <si>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</si>
  <si>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</si>
  <si>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</si>
  <si>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</si>
  <si>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</si>
  <si>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</si>
  <si>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</si>
  <si>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</si>
  <si>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</si>
  <si>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</si>
  <si>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</si>
  <si>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</si>
  <si>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</si>
  <si>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</si>
  <si>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</si>
  <si>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</si>
  <si>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</si>
  <si>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</si>
  <si>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</si>
  <si>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</si>
  <si>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</si>
  <si>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</si>
  <si>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</si>
  <si>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</si>
  <si>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</si>
  <si>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</si>
  <si>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</si>
  <si>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</si>
  <si>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</si>
  <si>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</si>
  <si>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</si>
  <si>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</si>
  <si>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</si>
  <si>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</si>
  <si>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</si>
  <si>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</si>
  <si>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</si>
  <si>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</si>
  <si>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</si>
  <si>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</si>
  <si>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</si>
  <si>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</si>
  <si>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</si>
  <si>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</si>
  <si>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</si>
  <si>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</si>
  <si>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</si>
  <si>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</si>
  <si>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</si>
  <si>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</si>
  <si>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</si>
  <si>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</si>
  <si>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</si>
  <si>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</si>
  <si>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</si>
  <si>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</si>
  <si>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</si>
  <si>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</si>
  <si>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</si>
  <si>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</si>
  <si>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</si>
  <si>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</si>
  <si>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</si>
  <si>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</si>
  <si>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</si>
  <si>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</si>
  <si>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</si>
  <si>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</si>
  <si>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</si>
  <si>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</si>
  <si>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</si>
  <si>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</si>
  <si>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</si>
  <si>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</si>
  <si>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</si>
  <si>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</si>
  <si>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</si>
  <si>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</si>
  <si>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</si>
  <si>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</si>
  <si>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</si>
  <si>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</si>
  <si>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</si>
  <si>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</si>
  <si>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</si>
  <si>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</si>
  <si>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</si>
  <si>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</si>
  <si>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</si>
  <si>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</si>
  <si>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</si>
  <si>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</si>
  <si>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</si>
  <si>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</si>
  <si>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</si>
  <si>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</si>
  <si>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</si>
  <si>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</si>
  <si>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</si>
  <si>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</si>
  <si>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</si>
  <si>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</si>
  <si>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</si>
  <si>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</si>
  <si>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</si>
  <si>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</si>
  <si>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</si>
  <si>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</si>
  <si>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</si>
  <si>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</si>
  <si>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</si>
  <si>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</si>
  <si>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</si>
  <si>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</si>
  <si>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</si>
  <si>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</si>
  <si>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</si>
  <si>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</si>
  <si>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</si>
  <si>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</si>
  <si>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</si>
  <si>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</si>
  <si>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</si>
  <si>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</si>
  <si>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</si>
  <si>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</si>
  <si>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</si>
  <si>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</si>
  <si>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</si>
  <si>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</si>
  <si>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</si>
  <si>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</si>
  <si>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</si>
  <si>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</si>
  <si>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</si>
  <si>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</si>
  <si>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</si>
  <si>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</si>
  <si>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</si>
  <si>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</si>
  <si>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</si>
  <si>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</si>
  <si>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</si>
  <si>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</si>
  <si>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</si>
  <si>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</si>
  <si>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</si>
  <si>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</si>
  <si>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</si>
  <si>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</si>
  <si>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</si>
  <si>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</si>
  <si>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</si>
  <si>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</si>
  <si>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</si>
  <si>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</si>
  <si>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</si>
  <si>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</si>
  <si>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</si>
  <si>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</si>
  <si>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</si>
  <si>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</si>
  <si>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</si>
  <si>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</si>
  <si>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</si>
  <si>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</si>
  <si>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</si>
  <si>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</si>
  <si>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</si>
  <si>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</si>
  <si>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</si>
  <si>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</si>
  <si>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</si>
  <si>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</si>
  <si>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</si>
  <si>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</si>
  <si>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</si>
  <si>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</si>
  <si>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</si>
  <si>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</si>
  <si>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</si>
  <si>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</si>
  <si>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</si>
  <si>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</si>
  <si>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</si>
  <si>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</si>
  <si>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</si>
  <si>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</si>
  <si>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</si>
  <si>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</si>
  <si>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</si>
  <si>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</si>
  <si>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</si>
  <si>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</si>
  <si>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</si>
  <si>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</si>
  <si>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</si>
  <si>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</si>
  <si>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</si>
  <si>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</si>
  <si>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</si>
  <si>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</si>
  <si>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</si>
  <si>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</si>
  <si>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</si>
  <si>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</si>
  <si>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</si>
  <si>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</si>
  <si>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</si>
  <si>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</si>
  <si>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</si>
  <si>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</si>
  <si>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</si>
  <si>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</si>
  <si>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</si>
  <si>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</si>
  <si>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</si>
  <si>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</si>
  <si>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</si>
  <si>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</si>
  <si>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</si>
  <si>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</si>
  <si>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</si>
  <si>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</si>
  <si>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</si>
  <si>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</si>
  <si>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</si>
  <si>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</si>
  <si>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</si>
  <si>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</si>
  <si>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</si>
  <si>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</si>
  <si>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</si>
  <si>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</si>
  <si>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</si>
  <si>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</si>
  <si>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</si>
  <si>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</si>
  <si>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</si>
  <si>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</si>
  <si>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</si>
  <si>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</si>
  <si>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</si>
  <si>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</si>
  <si>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</si>
  <si>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</si>
  <si>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</si>
  <si>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</si>
  <si>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</si>
  <si>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</si>
  <si>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</si>
  <si>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</si>
  <si>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</si>
  <si>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</si>
  <si>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</si>
  <si>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</si>
  <si>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</si>
  <si>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</si>
  <si>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</si>
  <si>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</si>
  <si>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</si>
  <si>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</si>
  <si>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</si>
  <si>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</si>
  <si>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</si>
  <si>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</si>
  <si>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</si>
  <si>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</si>
  <si>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</si>
  <si>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</si>
  <si>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</si>
  <si>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</si>
  <si>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</si>
  <si>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</si>
  <si>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</si>
  <si>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</si>
  <si>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</si>
  <si>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</si>
  <si>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</si>
  <si>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</si>
  <si>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</si>
  <si>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</si>
  <si>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</si>
  <si>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</si>
  <si>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</si>
  <si>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</si>
  <si>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</si>
  <si>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</si>
  <si>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</si>
  <si>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</si>
  <si>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</si>
  <si>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</si>
  <si>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</si>
  <si>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</si>
  <si>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</si>
  <si>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</si>
  <si>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</si>
  <si>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</si>
  <si>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</si>
  <si>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</si>
  <si>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</si>
  <si>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</si>
  <si>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</si>
  <si>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</si>
  <si>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</si>
  <si>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</si>
  <si>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</si>
  <si>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</si>
  <si>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</si>
  <si>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</si>
  <si>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</si>
  <si>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</si>
  <si>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</si>
  <si>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</si>
  <si>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</si>
  <si>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</si>
  <si>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</si>
  <si>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</si>
  <si>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</si>
  <si>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</si>
  <si>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</si>
  <si>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</si>
  <si>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</si>
  <si>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</si>
  <si>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</si>
  <si>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</si>
  <si>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</si>
  <si>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</si>
  <si>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</si>
  <si>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</si>
  <si>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</si>
  <si>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</si>
  <si>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</si>
  <si>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</si>
  <si>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</si>
  <si>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</si>
  <si>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</si>
  <si>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</si>
  <si>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</si>
  <si>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</si>
  <si>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</si>
  <si>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</si>
  <si>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</si>
  <si>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</si>
  <si>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</si>
  <si>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</si>
  <si>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</si>
  <si>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</si>
  <si>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</si>
  <si>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</si>
  <si>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</si>
  <si>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</si>
  <si>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</si>
  <si>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</si>
  <si>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</si>
  <si>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</si>
  <si>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</si>
  <si>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</si>
  <si>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</si>
  <si>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</si>
  <si>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</si>
  <si>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</si>
  <si>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</si>
  <si>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</si>
  <si>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</si>
  <si>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</si>
  <si>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</si>
  <si>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</si>
  <si>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</si>
  <si>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</si>
  <si>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</si>
  <si>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</si>
  <si>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</si>
  <si>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</si>
  <si>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</si>
  <si>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</si>
  <si>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</si>
  <si>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</si>
  <si>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</si>
  <si>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</si>
  <si>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</si>
  <si>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</si>
  <si>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</si>
  <si>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</si>
  <si>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</si>
  <si>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</si>
  <si>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</si>
  <si>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</si>
  <si>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</si>
  <si>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</si>
  <si>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</si>
  <si>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</si>
  <si>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</si>
  <si>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</si>
  <si>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</si>
  <si>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</si>
  <si>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</si>
  <si>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</si>
  <si>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</si>
  <si>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</si>
  <si>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</si>
  <si>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</si>
  <si>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</si>
  <si>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</si>
  <si>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</si>
  <si>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</si>
  <si>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</si>
  <si>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</si>
  <si>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</si>
  <si>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</si>
  <si>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</si>
  <si>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</si>
  <si>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</si>
  <si>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</si>
  <si>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</si>
  <si>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</si>
  <si>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</si>
  <si>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</si>
  <si>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</si>
  <si>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</si>
  <si>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</si>
  <si>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</si>
  <si>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</si>
  <si>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</si>
  <si>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</si>
  <si>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</si>
  <si>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</si>
  <si>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</si>
  <si>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</si>
  <si>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</si>
  <si>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</si>
  <si>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</si>
  <si>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</si>
  <si>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</si>
  <si>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</si>
  <si>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</si>
  <si>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</si>
  <si>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</si>
  <si>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</si>
  <si>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</si>
  <si>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</si>
  <si>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</si>
  <si>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</si>
  <si>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</si>
  <si>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</si>
  <si>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</si>
  <si>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</si>
  <si>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</si>
  <si>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</si>
  <si>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</si>
  <si>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</si>
  <si>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</si>
  <si>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</si>
  <si>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</si>
  <si>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</si>
  <si>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</si>
  <si>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</si>
  <si>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</si>
  <si>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</si>
  <si>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</si>
  <si>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</si>
  <si>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</si>
  <si>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</si>
  <si>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</si>
  <si>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</si>
  <si>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</si>
  <si>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</si>
  <si>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</si>
  <si>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</si>
  <si>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</si>
  <si>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</si>
  <si>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</si>
  <si>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</si>
  <si>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</si>
  <si>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</si>
  <si>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</si>
  <si>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</si>
  <si>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</si>
  <si>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</si>
  <si>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</si>
  <si>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</si>
  <si>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</si>
  <si>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</si>
  <si>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</si>
  <si>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</si>
  <si>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</si>
  <si>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</si>
  <si>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</si>
  <si>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</si>
  <si>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</si>
  <si>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</si>
  <si>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</si>
  <si>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</si>
  <si>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</si>
  <si>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</si>
  <si>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</si>
  <si>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</si>
  <si>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</si>
  <si>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</si>
  <si>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</si>
  <si>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</si>
  <si>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</si>
  <si>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</si>
  <si>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</si>
  <si>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</si>
  <si>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</si>
  <si>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</si>
  <si>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</si>
  <si>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</si>
  <si>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</si>
  <si>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</si>
  <si>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</si>
  <si>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</si>
  <si>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</si>
  <si>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</si>
  <si>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</si>
  <si>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</si>
  <si>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</si>
  <si>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</si>
  <si>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</si>
  <si>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</si>
  <si>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</si>
  <si>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</si>
  <si>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</si>
  <si>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</si>
  <si>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</si>
  <si>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</si>
  <si>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</si>
  <si>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</si>
  <si>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</si>
  <si>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</si>
  <si>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</si>
  <si>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</si>
  <si>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</si>
  <si>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</si>
  <si>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</si>
  <si>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</si>
  <si>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</si>
  <si>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</si>
  <si>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</si>
  <si>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</si>
  <si>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</si>
  <si>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</si>
  <si>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</si>
  <si>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</si>
  <si>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</si>
  <si>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</si>
  <si>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</si>
  <si>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</si>
  <si>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</si>
  <si>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</si>
  <si>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</si>
  <si>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</si>
  <si>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</si>
  <si>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</si>
  <si>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</si>
  <si>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</si>
  <si>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</si>
  <si>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</si>
  <si>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</si>
  <si>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</si>
  <si>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</si>
  <si>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</si>
  <si>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</si>
  <si>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</si>
  <si>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</si>
  <si>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</si>
  <si>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</si>
  <si>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</si>
  <si>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</si>
  <si>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</si>
  <si>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</si>
  <si>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</si>
  <si>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</si>
  <si>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</si>
  <si>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</si>
  <si>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</si>
  <si>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</si>
  <si>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</si>
  <si>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</si>
  <si>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</si>
  <si>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</si>
  <si>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</si>
  <si>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</si>
  <si>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</si>
  <si>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</si>
  <si>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</si>
  <si>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</si>
  <si>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</si>
  <si>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</si>
  <si>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</si>
  <si>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</si>
  <si>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</si>
  <si>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</si>
  <si>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</si>
  <si>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</si>
  <si>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</si>
  <si>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</si>
  <si>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</si>
  <si>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</si>
  <si>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</si>
  <si>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</si>
  <si>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</si>
  <si>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</si>
  <si>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</si>
  <si>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</si>
  <si>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</si>
  <si>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</si>
  <si>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</si>
  <si>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</si>
  <si>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</si>
  <si>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</si>
  <si>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</si>
  <si>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</si>
  <si>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</si>
  <si>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</si>
  <si>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</si>
  <si>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</si>
  <si>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</si>
  <si>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</si>
  <si>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</si>
  <si>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</si>
  <si>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</si>
  <si>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</si>
  <si>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</si>
  <si>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</si>
  <si>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</si>
  <si>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</si>
  <si>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</si>
  <si>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</si>
  <si>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</si>
  <si>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</si>
  <si>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</si>
  <si>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</si>
  <si>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</si>
  <si>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</si>
  <si>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</si>
  <si>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</si>
  <si>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</si>
  <si>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</si>
  <si>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</si>
  <si>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</si>
  <si>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</si>
  <si>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</si>
  <si>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</si>
  <si>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</si>
  <si>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</si>
  <si>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</si>
  <si>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</si>
  <si>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</si>
  <si>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</si>
  <si>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</si>
  <si>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</si>
  <si>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</si>
  <si>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</si>
  <si>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</si>
  <si>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</si>
  <si>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</si>
  <si>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</si>
  <si>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</si>
  <si>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</si>
  <si>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</si>
  <si>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</si>
  <si>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</si>
  <si>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</si>
  <si>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</si>
  <si>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</si>
  <si>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</si>
  <si>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</si>
  <si>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</si>
  <si>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</si>
  <si>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</si>
  <si>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</si>
  <si>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</si>
  <si>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</si>
  <si>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</si>
  <si>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</si>
  <si>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</si>
  <si>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</si>
  <si>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</si>
  <si>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</si>
  <si>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</si>
  <si>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</si>
  <si>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</si>
  <si>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</si>
  <si>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</si>
  <si>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</si>
  <si>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</si>
  <si>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</si>
  <si>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</si>
  <si>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</si>
  <si>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</si>
  <si>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</si>
  <si>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</si>
  <si>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</si>
  <si>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</si>
  <si>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</si>
  <si>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</si>
  <si>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</si>
  <si>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</si>
  <si>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</si>
  <si>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</si>
  <si>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</si>
  <si>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</si>
  <si>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</si>
  <si>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</si>
  <si>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</si>
  <si>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</si>
  <si>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</si>
  <si>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</si>
  <si>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</si>
  <si>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</si>
  <si>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</si>
  <si>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</si>
  <si>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</si>
  <si>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</si>
  <si>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</si>
  <si>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</si>
  <si>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</si>
  <si>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</si>
  <si>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</si>
  <si>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</si>
  <si>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</si>
  <si>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</si>
  <si>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</si>
  <si>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</si>
  <si>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</si>
  <si>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</si>
  <si>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</si>
  <si>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</si>
  <si>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</si>
  <si>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</si>
  <si>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</si>
  <si>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</si>
  <si>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</si>
  <si>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</si>
  <si>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</si>
  <si>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</si>
  <si>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</si>
  <si>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</si>
  <si>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</si>
  <si>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</si>
  <si>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</si>
  <si>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</si>
  <si>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</si>
  <si>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</si>
  <si>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</si>
  <si>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</si>
  <si>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</si>
  <si>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</si>
  <si>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</si>
  <si>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</si>
  <si>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</si>
  <si>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</si>
  <si>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</si>
  <si>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</si>
  <si>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</si>
  <si>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</si>
  <si>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</si>
  <si>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</si>
  <si>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</si>
  <si>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</si>
  <si>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</si>
  <si>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</si>
  <si>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</si>
  <si>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</si>
  <si>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</si>
  <si>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</si>
  <si>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</si>
  <si>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</si>
  <si>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</si>
  <si>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</si>
  <si>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</si>
  <si>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</si>
  <si>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</si>
  <si>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</si>
  <si>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</si>
  <si>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</si>
  <si>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</si>
  <si>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</si>
  <si>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</si>
  <si>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</si>
  <si>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</si>
  <si>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</si>
  <si>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</si>
  <si>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</si>
  <si>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</si>
  <si>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</si>
  <si>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</si>
  <si>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</si>
  <si>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</si>
  <si>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</si>
  <si>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</si>
  <si>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</si>
  <si>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</si>
  <si>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</si>
  <si>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</si>
  <si>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</si>
  <si>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</si>
  <si>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</si>
  <si>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</si>
  <si>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</si>
  <si>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</si>
  <si>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</si>
  <si>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</si>
  <si>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</si>
  <si>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</si>
  <si>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</si>
  <si>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</si>
  <si>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</si>
  <si>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</si>
  <si>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</si>
  <si>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</si>
  <si>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</si>
  <si>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</si>
  <si>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</si>
  <si>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</si>
  <si>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</si>
  <si>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</si>
  <si>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</si>
  <si>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</si>
  <si>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</si>
  <si>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</si>
  <si>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</si>
  <si>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</si>
  <si>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</si>
  <si>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</si>
  <si>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</si>
  <si>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</si>
  <si>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</si>
  <si>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</si>
  <si>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</si>
  <si>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</si>
  <si>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</si>
  <si>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</si>
  <si>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</si>
  <si>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</si>
  <si>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</si>
  <si>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</si>
  <si>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</si>
  <si>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</si>
  <si>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</si>
  <si>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</si>
  <si>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</si>
  <si>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</si>
  <si>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</si>
  <si>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</si>
  <si>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</si>
  <si>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</si>
  <si>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</si>
  <si>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</si>
  <si>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</si>
  <si>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</si>
  <si>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</si>
  <si>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</si>
  <si>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</si>
  <si>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</si>
  <si>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</si>
  <si>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</si>
  <si>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</si>
  <si>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</si>
  <si>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</si>
  <si>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</si>
  <si>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</si>
  <si>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</si>
  <si>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</si>
  <si>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</si>
  <si>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</si>
  <si>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</si>
  <si>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</si>
  <si>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</si>
  <si>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</si>
  <si>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</si>
  <si>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</si>
  <si>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</si>
  <si>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</si>
  <si>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</si>
  <si>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</si>
  <si>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</si>
  <si>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</si>
  <si>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</si>
  <si>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</si>
  <si>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</si>
  <si>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</si>
  <si>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</si>
  <si>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</si>
  <si>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</si>
  <si>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</si>
  <si>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</si>
  <si>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</si>
  <si>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</si>
  <si>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</si>
  <si>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</si>
  <si>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</si>
  <si>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</si>
  <si>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</si>
  <si>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</si>
  <si>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</si>
  <si>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</si>
  <si>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</si>
  <si>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</si>
  <si>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</si>
  <si>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</si>
  <si>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</si>
  <si>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</si>
  <si>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</si>
  <si>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</si>
  <si>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</si>
  <si>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</si>
  <si>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</si>
  <si>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</si>
  <si>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</si>
  <si>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</si>
  <si>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</si>
  <si>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</si>
  <si>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</si>
  <si>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</si>
  <si>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</si>
  <si>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</si>
  <si>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</si>
  <si>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</si>
  <si>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</si>
  <si>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</si>
  <si>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</si>
  <si>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</si>
  <si>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</si>
  <si>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</si>
  <si>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</si>
  <si>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</si>
  <si>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</si>
  <si>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</si>
  <si>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</si>
  <si>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</si>
  <si>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</si>
  <si>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</si>
  <si>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</si>
  <si>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</si>
  <si>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</si>
  <si>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</si>
  <si>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</si>
  <si>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</si>
  <si>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</si>
  <si>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</si>
  <si>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</si>
  <si>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</si>
  <si>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</si>
  <si>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</si>
  <si>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</si>
  <si>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</si>
  <si>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</si>
  <si>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</si>
  <si>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</si>
  <si>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</si>
  <si>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</si>
  <si>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</si>
  <si>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</si>
  <si>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</si>
  <si>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</si>
  <si>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</si>
  <si>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</si>
  <si>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</si>
  <si>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</si>
  <si>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</si>
  <si>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</si>
  <si>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</si>
  <si>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</si>
  <si>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</si>
  <si>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</si>
  <si>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</si>
  <si>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</si>
  <si>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</si>
  <si>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</si>
  <si>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</si>
  <si>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</si>
  <si>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</si>
  <si>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</si>
  <si>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</si>
  <si>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</si>
  <si>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</si>
  <si>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</si>
  <si>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</si>
  <si>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</si>
  <si>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</si>
  <si>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</si>
  <si>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</si>
  <si>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</si>
  <si>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</si>
  <si>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</si>
  <si>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</si>
  <si>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</si>
  <si>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</si>
  <si>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</si>
  <si>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</si>
  <si>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</si>
  <si>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</si>
  <si>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</si>
  <si>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</si>
  <si>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</si>
  <si>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</si>
  <si>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</si>
  <si>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</si>
  <si>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</si>
  <si>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</si>
  <si>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</si>
  <si>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</si>
  <si>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</si>
  <si>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</si>
  <si>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</si>
  <si>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</si>
  <si>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</si>
  <si>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</si>
  <si>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</si>
  <si>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</si>
  <si>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</si>
  <si>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</si>
  <si>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</si>
  <si>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</si>
  <si>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</si>
  <si>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</si>
  <si>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</si>
  <si>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</si>
  <si>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</si>
  <si>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</si>
  <si>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</si>
  <si>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</si>
  <si>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</si>
  <si>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</si>
  <si>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</si>
  <si>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</si>
  <si>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</si>
  <si>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</si>
  <si>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</si>
  <si>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</si>
  <si>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</si>
  <si>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</si>
  <si>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</si>
  <si>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</si>
  <si>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</si>
  <si>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</si>
  <si>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</si>
  <si>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</si>
  <si>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</si>
  <si>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</si>
  <si>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</si>
  <si>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</si>
  <si>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</si>
  <si>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</si>
  <si>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</si>
  <si>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</si>
  <si>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</si>
  <si>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</si>
  <si>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</si>
  <si>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</si>
  <si>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</si>
  <si>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</si>
  <si>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</si>
  <si>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</si>
  <si>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</si>
  <si>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</si>
  <si>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</si>
  <si>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</si>
  <si>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</si>
  <si>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</si>
  <si>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</si>
  <si>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</si>
  <si>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</si>
  <si>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</si>
  <si>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</si>
  <si>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</si>
  <si>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</si>
  <si>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</si>
  <si>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</si>
  <si>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</si>
  <si>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</si>
  <si>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</si>
  <si>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</si>
  <si>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</si>
  <si>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</si>
  <si>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</si>
  <si>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</si>
  <si>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</si>
  <si>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</si>
  <si>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</si>
  <si>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</si>
  <si>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</si>
  <si>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</si>
  <si>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</si>
  <si>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</si>
  <si>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</si>
  <si>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</si>
  <si>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</si>
  <si>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</si>
  <si>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</si>
  <si>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</si>
  <si>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</si>
  <si>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</si>
  <si>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</si>
  <si>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</si>
  <si>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</si>
  <si>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</si>
  <si>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</si>
  <si>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</si>
  <si>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</si>
  <si>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</si>
  <si>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</si>
  <si>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</si>
  <si>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</si>
  <si>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</si>
  <si>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</si>
  <si>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</si>
  <si>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</si>
  <si>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</si>
  <si>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</si>
  <si>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</si>
  <si>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</si>
  <si>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</si>
  <si>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</si>
  <si>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</si>
  <si>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</si>
  <si>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</si>
  <si>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</si>
  <si>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</si>
  <si>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</si>
  <si>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</si>
  <si>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</si>
  <si>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</si>
  <si>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</si>
  <si>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</si>
  <si>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</si>
  <si>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</si>
  <si>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</si>
  <si>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</si>
  <si>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</si>
  <si>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</si>
  <si>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</si>
  <si>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</si>
  <si>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</si>
  <si>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</si>
  <si>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</si>
  <si>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</si>
  <si>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</si>
  <si>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</si>
  <si>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</si>
  <si>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</si>
  <si>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</si>
  <si>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</si>
  <si>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</si>
  <si>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</si>
  <si>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</si>
  <si>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</si>
  <si>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</si>
  <si>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</si>
  <si>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</si>
  <si>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</si>
  <si>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</si>
  <si>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</si>
  <si>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</si>
  <si>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</si>
  <si>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</si>
  <si>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</si>
  <si>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</si>
  <si>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</si>
  <si>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</si>
  <si>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</si>
  <si>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</si>
  <si>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</si>
  <si>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</si>
  <si>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</si>
  <si>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</si>
  <si>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</si>
  <si>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</si>
  <si>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</si>
  <si>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</si>
  <si>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</si>
  <si>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</si>
  <si>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</si>
  <si>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</si>
  <si>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</si>
  <si>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</si>
  <si>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</si>
  <si>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</si>
  <si>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</si>
  <si>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</si>
  <si>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</si>
  <si>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</si>
  <si>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</si>
  <si>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</si>
  <si>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</si>
  <si>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</si>
  <si>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</si>
  <si>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</si>
  <si>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</si>
  <si>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</si>
  <si>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</si>
  <si>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</si>
  <si>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</si>
  <si>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</si>
  <si>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</si>
  <si>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</si>
  <si>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</si>
  <si>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</si>
  <si>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</si>
  <si>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</si>
  <si>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</si>
  <si>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</si>
  <si>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</si>
  <si>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</si>
  <si>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</si>
  <si>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</si>
  <si>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</si>
  <si>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</si>
  <si>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</si>
  <si>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</si>
  <si>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</si>
  <si>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</si>
  <si>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</si>
  <si>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</si>
  <si>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</si>
  <si>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</si>
  <si>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</si>
  <si>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</si>
  <si>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</si>
  <si>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</si>
  <si>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</si>
  <si>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</si>
  <si>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</si>
  <si>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</si>
  <si>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</si>
  <si>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</si>
  <si>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</si>
  <si>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</si>
  <si>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</si>
  <si>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</si>
  <si>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</si>
  <si>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</si>
  <si>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</si>
  <si>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</si>
  <si>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</si>
  <si>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</si>
  <si>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</si>
  <si>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</si>
  <si>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</si>
  <si>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</si>
  <si>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</si>
  <si>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</si>
  <si>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</si>
  <si>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</si>
  <si>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</si>
  <si>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</si>
  <si>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</si>
  <si>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</si>
  <si>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</si>
  <si>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</si>
  <si>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</si>
  <si>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</si>
  <si>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</si>
  <si>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</si>
  <si>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</si>
  <si>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</si>
  <si>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</si>
  <si>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</si>
  <si>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</si>
  <si>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</si>
  <si>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</si>
  <si>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</si>
  <si>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</si>
  <si>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</si>
  <si>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</si>
  <si>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</si>
  <si>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</si>
  <si>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</si>
  <si>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</si>
  <si>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</si>
  <si>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</si>
  <si>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</si>
  <si>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</si>
  <si>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</si>
  <si>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</si>
  <si>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</si>
  <si>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</si>
  <si>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</si>
  <si>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</si>
  <si>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</si>
  <si>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</si>
  <si>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</si>
  <si>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</si>
  <si>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</si>
  <si>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</si>
  <si>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</si>
  <si>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</si>
  <si>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</si>
  <si>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</si>
  <si>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</si>
  <si>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</si>
  <si>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</si>
  <si>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</si>
  <si>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</si>
  <si>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</si>
  <si>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</si>
  <si>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</si>
  <si>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</si>
  <si>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</si>
  <si>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</si>
  <si>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</si>
  <si>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</si>
  <si>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</si>
  <si>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</si>
  <si>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</si>
  <si>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</si>
  <si>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</si>
  <si>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</si>
  <si>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</si>
  <si>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</si>
  <si>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</si>
  <si>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</si>
  <si>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</si>
  <si>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</si>
  <si>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</si>
  <si>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</si>
  <si>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</si>
  <si>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</si>
  <si>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</si>
  <si>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</si>
  <si>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</si>
  <si>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</si>
  <si>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</si>
  <si>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</si>
  <si>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</si>
  <si>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</si>
  <si>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</si>
  <si>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</si>
  <si>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</si>
  <si>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</si>
  <si>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</si>
  <si>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</si>
  <si>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</si>
  <si>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</si>
  <si>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</si>
  <si>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</si>
  <si>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</si>
  <si>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</si>
  <si>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</si>
  <si>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</si>
  <si>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</si>
  <si>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</si>
  <si>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</si>
  <si>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</si>
  <si>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</si>
  <si>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</si>
  <si>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</si>
  <si>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</si>
  <si>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</si>
  <si>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</si>
  <si>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</si>
  <si>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</si>
  <si>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</si>
  <si>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</si>
  <si>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</si>
  <si>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</si>
  <si>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</si>
  <si>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</si>
  <si>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</si>
  <si>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</si>
  <si>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</si>
  <si>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</si>
  <si>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</si>
  <si>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</si>
  <si>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</si>
  <si>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</si>
  <si>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</si>
  <si>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</si>
  <si>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</si>
  <si>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</si>
  <si>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</si>
  <si>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</si>
  <si>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</si>
  <si>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</si>
  <si>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</si>
  <si>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</si>
  <si>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</si>
  <si>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</si>
  <si>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</si>
  <si>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</si>
  <si>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</si>
  <si>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</si>
  <si>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</si>
  <si>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</si>
  <si>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</si>
  <si>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</si>
  <si>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</si>
  <si>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</si>
  <si>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</si>
  <si>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</si>
  <si>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</si>
  <si>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</si>
  <si>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</si>
  <si>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</si>
  <si>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</si>
  <si>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</si>
  <si>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</si>
  <si>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</si>
  <si>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</si>
  <si>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</si>
  <si>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</si>
  <si>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</si>
  <si>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</si>
  <si>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</si>
  <si>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</si>
  <si>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</si>
  <si>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</si>
  <si>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</si>
  <si>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</si>
  <si>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</si>
  <si>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</si>
  <si>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</si>
  <si>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</si>
  <si>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</si>
  <si>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</si>
  <si>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</si>
  <si>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</si>
  <si>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</si>
  <si>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</si>
  <si>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</si>
  <si>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</si>
  <si>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</si>
  <si>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</si>
  <si>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</si>
  <si>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</si>
  <si>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</si>
  <si>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</si>
  <si>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</si>
  <si>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</si>
  <si>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</si>
  <si>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</si>
  <si>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</si>
  <si>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</si>
  <si>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</si>
  <si>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</si>
  <si>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</si>
  <si>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</si>
  <si>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</si>
  <si>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</si>
  <si>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</si>
  <si>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</si>
  <si>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</si>
  <si>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</si>
  <si>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</si>
  <si>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</si>
  <si>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</si>
  <si>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</si>
  <si>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</si>
  <si>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</si>
  <si>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</si>
  <si>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</si>
  <si>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</si>
  <si>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</si>
  <si>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</si>
  <si>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</si>
  <si>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</si>
  <si>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</si>
  <si>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</si>
  <si>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</si>
  <si>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</si>
  <si>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</si>
  <si>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</si>
  <si>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</si>
  <si>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</si>
  <si>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</si>
  <si>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</si>
  <si>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</si>
  <si>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</si>
  <si>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</si>
  <si>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</si>
  <si>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</si>
  <si>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</si>
  <si>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</si>
  <si>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</si>
  <si>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</si>
  <si>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</si>
  <si>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</si>
  <si>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</si>
  <si>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</si>
  <si>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</si>
  <si>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</si>
  <si>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</si>
  <si>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</si>
  <si>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</si>
  <si>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</si>
  <si>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</si>
  <si>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</si>
  <si>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</si>
  <si>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</si>
  <si>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</si>
  <si>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</si>
  <si>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</si>
  <si>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</si>
  <si>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</si>
  <si>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</si>
  <si>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</si>
  <si>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</si>
  <si>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</si>
  <si>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</si>
  <si>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</si>
  <si>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</si>
  <si>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</si>
  <si>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</si>
  <si>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</si>
  <si>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</si>
  <si>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</si>
  <si>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</si>
  <si>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</si>
  <si>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</si>
  <si>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</si>
  <si>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</si>
  <si>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</si>
  <si>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</si>
  <si>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</si>
  <si>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</si>
  <si>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</si>
  <si>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</si>
  <si>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</si>
  <si>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</si>
  <si>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</si>
  <si>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</si>
  <si>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</si>
  <si>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</si>
  <si>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</si>
  <si>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</si>
  <si>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</si>
  <si>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</si>
  <si>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</si>
  <si>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</si>
  <si>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</si>
  <si>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</si>
  <si>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</si>
  <si>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</si>
  <si>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</si>
  <si>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</si>
  <si>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</si>
  <si>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</si>
  <si>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</si>
  <si>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</si>
  <si>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</si>
  <si>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</si>
  <si>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</si>
  <si>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</si>
  <si>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</si>
  <si>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</si>
  <si>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</si>
  <si>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</si>
  <si>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</si>
  <si>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</si>
  <si>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</si>
  <si>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</si>
  <si>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</si>
  <si>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</si>
  <si>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</si>
  <si>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</si>
  <si>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</si>
  <si>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</si>
  <si>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</si>
  <si>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</si>
  <si>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</si>
  <si>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</si>
  <si>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</si>
  <si>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</si>
  <si>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</si>
  <si>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</si>
  <si>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</si>
  <si>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</si>
  <si>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</si>
  <si>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</si>
  <si>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</si>
  <si>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</si>
  <si>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</si>
  <si>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</si>
  <si>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</si>
  <si>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</si>
  <si>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</si>
  <si>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</si>
  <si>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</si>
  <si>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</si>
  <si>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</si>
  <si>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</si>
  <si>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</si>
  <si>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</si>
  <si>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</si>
  <si>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</si>
  <si>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</si>
  <si>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</si>
  <si>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</si>
  <si>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</si>
  <si>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</si>
  <si>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</si>
  <si>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</si>
  <si>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</si>
  <si>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</si>
  <si>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</si>
  <si>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</si>
  <si>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</si>
  <si>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</si>
  <si>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</si>
  <si>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</si>
  <si>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</si>
  <si>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</si>
  <si>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</si>
  <si>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</si>
  <si>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</si>
  <si>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</si>
  <si>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</si>
  <si>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</si>
  <si>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</si>
  <si>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</si>
  <si>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</si>
  <si>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</si>
  <si>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</si>
  <si>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</si>
  <si>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</si>
  <si>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</si>
  <si>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</si>
  <si>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</si>
  <si>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</si>
  <si>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</si>
  <si>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</si>
  <si>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</si>
  <si>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</si>
  <si>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</si>
  <si>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</si>
  <si>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</si>
  <si>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</si>
  <si>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</si>
  <si>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</si>
  <si>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</si>
  <si>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</si>
  <si>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</si>
  <si>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</si>
  <si>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</si>
  <si>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</si>
  <si>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</si>
  <si>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</si>
  <si>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</si>
  <si>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</si>
  <si>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</si>
  <si>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</si>
  <si>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</si>
  <si>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</si>
  <si>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</si>
  <si>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</si>
  <si>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</si>
  <si>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</si>
  <si>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</si>
  <si>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</si>
  <si>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</si>
  <si>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</si>
  <si>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</si>
  <si>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</si>
  <si>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</si>
  <si>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</si>
  <si>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</si>
  <si>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</si>
  <si>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</si>
  <si>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</si>
  <si>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</si>
  <si>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</si>
  <si>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</si>
  <si>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</si>
  <si>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</si>
  <si>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</si>
  <si>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</si>
  <si>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</si>
  <si>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</si>
  <si>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</si>
  <si>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</si>
  <si>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</si>
  <si>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</si>
  <si>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</si>
  <si>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</si>
  <si>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</si>
  <si>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</si>
  <si>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</si>
  <si>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</si>
  <si>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</si>
  <si>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</si>
  <si>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</si>
  <si>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</si>
  <si>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</si>
  <si>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</si>
  <si>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</si>
  <si>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</si>
  <si>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</si>
  <si>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</si>
  <si>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</si>
  <si>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</si>
  <si>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</si>
  <si>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</si>
  <si>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</si>
  <si>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</si>
  <si>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</si>
  <si>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</si>
  <si>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</si>
  <si>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</si>
  <si>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</si>
  <si>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</si>
  <si>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</si>
  <si>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</si>
  <si>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</si>
  <si>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</si>
  <si>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</si>
  <si>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</si>
  <si>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</si>
  <si>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</si>
  <si>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</si>
  <si>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</si>
  <si>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</si>
  <si>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</si>
  <si>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</si>
  <si>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</si>
  <si>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</si>
  <si>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</si>
  <si>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</si>
  <si>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</si>
  <si>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</si>
  <si>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</si>
  <si>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</si>
  <si>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</si>
  <si>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</si>
  <si>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</si>
  <si>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</si>
  <si>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</si>
  <si>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</si>
  <si>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</si>
  <si>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</si>
  <si>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</si>
  <si>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</si>
  <si>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</si>
  <si>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</si>
  <si>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</si>
  <si>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</si>
  <si>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</si>
  <si>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</si>
  <si>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</si>
  <si>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</si>
  <si>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</si>
  <si>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</si>
  <si>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</si>
  <si>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</si>
  <si>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</si>
  <si>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</si>
  <si>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</si>
  <si>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</si>
  <si>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</si>
  <si>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</si>
  <si>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</si>
  <si>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</si>
  <si>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</si>
  <si>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</si>
  <si>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</si>
  <si>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</si>
  <si>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</si>
  <si>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</si>
  <si>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</si>
  <si>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</si>
  <si>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</si>
  <si>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</si>
  <si>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</si>
  <si>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</si>
  <si>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</si>
  <si>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</si>
  <si>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</si>
  <si>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</si>
  <si>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</si>
  <si>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</si>
  <si>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</si>
  <si>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</si>
  <si>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</si>
  <si>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</si>
  <si>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</si>
  <si>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</si>
  <si>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</si>
  <si>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</si>
  <si>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</si>
  <si>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</si>
  <si>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</si>
  <si>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</si>
  <si>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</si>
  <si>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</si>
  <si>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</si>
  <si>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</si>
  <si>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</si>
  <si>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</si>
  <si>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</si>
  <si>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</si>
  <si>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</si>
  <si>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</si>
  <si>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</si>
  <si>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</si>
  <si>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</si>
  <si>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</si>
  <si>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</si>
  <si>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</si>
  <si>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</si>
  <si>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</si>
  <si>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</si>
  <si>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</si>
  <si>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</si>
  <si>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</si>
  <si>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</si>
  <si>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</si>
  <si>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</si>
  <si>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</si>
  <si>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</si>
  <si>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</si>
  <si>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</si>
  <si>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</si>
  <si>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</si>
  <si>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</si>
  <si>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</si>
  <si>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</si>
  <si>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</si>
  <si>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</si>
  <si>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</si>
  <si>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</si>
  <si>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</si>
  <si>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</si>
  <si>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</si>
  <si>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</si>
  <si>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</si>
  <si>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</si>
  <si>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</si>
  <si>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</si>
  <si>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</si>
  <si>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</si>
  <si>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</si>
  <si>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</si>
  <si>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</si>
  <si>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</si>
  <si>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</si>
  <si>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</si>
  <si>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</si>
  <si>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</si>
  <si>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</si>
  <si>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</si>
  <si>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</si>
  <si>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</si>
  <si>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</si>
  <si>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</si>
  <si>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</si>
  <si>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</si>
  <si>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</si>
  <si>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</si>
  <si>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</si>
  <si>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</si>
  <si>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</si>
  <si>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</si>
  <si>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</si>
  <si>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</si>
  <si>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</si>
  <si>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</si>
  <si>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</si>
  <si>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</si>
  <si>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</si>
  <si>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</si>
  <si>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</si>
  <si>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</si>
  <si>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</si>
  <si>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</si>
  <si>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</si>
  <si>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</si>
  <si>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</si>
  <si>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</si>
  <si>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</si>
  <si>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</si>
  <si>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</si>
  <si>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</si>
  <si>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</si>
  <si>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</si>
  <si>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</si>
  <si>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</si>
  <si>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</si>
  <si>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</si>
  <si>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</si>
  <si>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</si>
  <si>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</si>
  <si>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</si>
  <si>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</si>
  <si>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</si>
  <si>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</si>
  <si>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</si>
  <si>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</si>
  <si>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</si>
  <si>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</si>
  <si>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</si>
  <si>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</si>
  <si>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</si>
  <si>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</si>
  <si>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</si>
  <si>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</si>
  <si>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</si>
  <si>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</si>
  <si>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</si>
  <si>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</si>
  <si>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</si>
  <si>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</si>
  <si>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</si>
  <si>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</si>
  <si>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</si>
  <si>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</si>
  <si>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</si>
  <si>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</si>
  <si>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</si>
  <si>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</si>
  <si>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</si>
  <si>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</si>
  <si>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</si>
  <si>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</si>
  <si>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</si>
  <si>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</si>
  <si>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</si>
  <si>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</si>
  <si>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</si>
  <si>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</si>
  <si>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</si>
  <si>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</si>
  <si>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</si>
  <si>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</si>
  <si>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</si>
  <si>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</si>
  <si>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</si>
  <si>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</si>
  <si>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</si>
  <si>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</si>
  <si>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</si>
  <si>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</si>
  <si>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</si>
  <si>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</si>
  <si>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</si>
  <si>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</si>
  <si>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</si>
  <si>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</si>
  <si>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</si>
  <si>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</si>
  <si>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</si>
  <si>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</si>
  <si>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</si>
  <si>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</si>
  <si>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</si>
  <si>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</si>
  <si>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</si>
  <si>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</si>
  <si>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</si>
  <si>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</si>
  <si>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</si>
  <si>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</si>
  <si>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</si>
  <si>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</si>
  <si>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</si>
  <si>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</si>
  <si>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</si>
  <si>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</si>
  <si>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</si>
  <si>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</si>
  <si>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</si>
  <si>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</si>
  <si>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</si>
  <si>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</si>
  <si>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</si>
  <si>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</si>
  <si>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</si>
  <si>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</si>
  <si>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</si>
  <si>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</si>
  <si>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</si>
  <si>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</si>
  <si>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</si>
  <si>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</si>
  <si>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</si>
  <si>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</si>
  <si>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</si>
  <si>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</si>
  <si>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</si>
  <si>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</si>
  <si>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</si>
  <si>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</si>
  <si>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</si>
  <si>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</si>
  <si>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</si>
  <si>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</si>
  <si>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</si>
  <si>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</si>
  <si>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</si>
  <si>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</si>
  <si>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</si>
  <si>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</si>
  <si>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</si>
  <si>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</si>
  <si>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</si>
  <si>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</si>
  <si>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</si>
  <si>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</si>
  <si>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</si>
  <si>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</si>
  <si>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</si>
  <si>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</si>
  <si>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</si>
  <si>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</si>
  <si>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</si>
  <si>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</si>
  <si>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</si>
  <si>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</si>
  <si>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</si>
  <si>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</si>
  <si>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</si>
  <si>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</si>
  <si>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</si>
  <si>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</si>
  <si>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</si>
  <si>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</si>
  <si>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</si>
  <si>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</si>
  <si>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</si>
  <si>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</si>
  <si>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</si>
  <si>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</si>
  <si>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</si>
  <si>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</si>
  <si>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</si>
  <si>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</si>
  <si>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</si>
  <si>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</si>
  <si>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</si>
  <si>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</si>
  <si>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</si>
  <si>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</si>
  <si>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</si>
  <si>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</si>
  <si>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</si>
  <si>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</si>
  <si>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</si>
  <si>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</si>
  <si>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</si>
  <si>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</si>
  <si>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</si>
  <si>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</si>
  <si>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</si>
  <si>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</si>
  <si>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</si>
  <si>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</si>
  <si>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</si>
  <si>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</si>
  <si>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</si>
  <si>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</si>
  <si>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</si>
  <si>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</si>
  <si>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</si>
  <si>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</si>
  <si>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</si>
  <si>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</si>
  <si>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</si>
  <si>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</si>
  <si>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</si>
  <si>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</si>
  <si>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</si>
  <si>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</si>
  <si>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</si>
  <si>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</si>
  <si>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</si>
  <si>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</si>
  <si>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</si>
  <si>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</si>
  <si>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</si>
  <si>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</si>
  <si>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</si>
  <si>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</si>
  <si>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</si>
  <si>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</si>
  <si>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</si>
  <si>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</si>
  <si>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</si>
  <si>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</si>
  <si>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</si>
  <si>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</si>
  <si>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</si>
  <si>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</si>
  <si>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</si>
  <si>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</si>
  <si>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</si>
  <si>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</si>
  <si>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</si>
  <si>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</si>
  <si>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</si>
  <si>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</si>
  <si>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</si>
  <si>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</si>
  <si>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</si>
  <si>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</si>
  <si>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</si>
  <si>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</si>
  <si>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</si>
  <si>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</si>
  <si>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</si>
  <si>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</si>
  <si>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</si>
  <si>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</si>
  <si>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</si>
  <si>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</si>
  <si>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</si>
  <si>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</si>
  <si>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</si>
  <si>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</si>
  <si>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</si>
  <si>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</si>
  <si>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</si>
  <si>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</si>
  <si>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</si>
  <si>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</si>
  <si>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</si>
  <si>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</si>
  <si>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</si>
  <si>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</si>
  <si>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</si>
  <si>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</si>
  <si>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</si>
  <si>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</si>
  <si>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</si>
  <si>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</si>
  <si>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</si>
  <si>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</si>
  <si>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</si>
  <si>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</si>
  <si>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</si>
  <si>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</si>
  <si>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</si>
  <si>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</si>
  <si>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</si>
  <si>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</si>
  <si>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</si>
  <si>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</si>
  <si>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</si>
  <si>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</si>
  <si>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</si>
  <si>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</si>
  <si>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</si>
  <si>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</si>
  <si>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</si>
  <si>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</si>
  <si>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</si>
  <si>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</si>
  <si>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</si>
  <si>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</si>
  <si>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</si>
  <si>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</si>
  <si>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</si>
  <si>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</si>
  <si>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</si>
  <si>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</si>
  <si>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</si>
  <si>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</si>
  <si>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</si>
  <si>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</si>
  <si>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</si>
  <si>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</si>
  <si>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</si>
  <si>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</si>
  <si>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</si>
  <si>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</si>
  <si>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</si>
  <si>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</si>
  <si>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</si>
  <si>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</si>
  <si>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</si>
  <si>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</si>
  <si>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</si>
  <si>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</si>
  <si>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</si>
  <si>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</si>
  <si>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</si>
  <si>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</si>
  <si>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</si>
  <si>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</si>
  <si>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</si>
  <si>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</si>
  <si>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</si>
  <si>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</si>
  <si>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</si>
  <si>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</si>
  <si>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</si>
  <si>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</si>
  <si>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</si>
  <si>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</si>
  <si>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</si>
  <si>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</si>
  <si>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</si>
  <si>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</si>
  <si>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</si>
  <si>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</si>
  <si>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</si>
  <si>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</si>
  <si>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</si>
  <si>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</si>
  <si>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</si>
  <si>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</si>
  <si>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</si>
  <si>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</si>
  <si>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</si>
  <si>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</si>
  <si>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</si>
  <si>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</si>
  <si>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</si>
  <si>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</si>
  <si>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</si>
  <si>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</si>
  <si>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</si>
  <si>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</si>
  <si>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</si>
  <si>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</si>
  <si>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</si>
  <si>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</si>
  <si>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</si>
  <si>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</si>
  <si>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</si>
  <si>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</si>
  <si>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</si>
  <si>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</si>
  <si>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</si>
  <si>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</si>
  <si>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</si>
  <si>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</si>
  <si>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</si>
  <si>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</si>
  <si>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</si>
  <si>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</si>
  <si>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</si>
  <si>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</si>
  <si>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</si>
  <si>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</si>
  <si>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</si>
  <si>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</si>
  <si>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</si>
  <si>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</si>
  <si>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</si>
  <si>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</si>
  <si>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</si>
  <si>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</si>
  <si>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</si>
  <si>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</si>
  <si>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</si>
  <si>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</si>
  <si>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</si>
  <si>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</si>
  <si>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</si>
  <si>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</si>
  <si>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</si>
  <si>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</si>
  <si>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</si>
  <si>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</si>
  <si>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</si>
  <si>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</si>
  <si>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</si>
  <si>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</si>
  <si>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</si>
  <si>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</si>
  <si>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</si>
  <si>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</si>
  <si>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</si>
  <si>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</si>
  <si>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</si>
  <si>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</si>
  <si>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</si>
  <si>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</si>
  <si>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</si>
  <si>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</si>
  <si>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</si>
  <si>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</si>
  <si>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</si>
  <si>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</si>
  <si>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</si>
  <si>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</si>
  <si>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</si>
  <si>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</si>
  <si>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</si>
  <si>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</si>
  <si>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</si>
  <si>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</si>
  <si>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</si>
  <si>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</si>
  <si>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</si>
  <si>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</si>
  <si>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</si>
  <si>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</si>
  <si>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</si>
  <si>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</si>
  <si>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</si>
  <si>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</si>
  <si>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</si>
  <si>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</si>
  <si>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</si>
  <si>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</si>
  <si>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</si>
  <si>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</si>
  <si>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</si>
  <si>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</si>
  <si>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</si>
  <si>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</si>
  <si>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</si>
  <si>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</si>
  <si>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</si>
  <si>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</si>
  <si>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</si>
  <si>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</si>
  <si>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</si>
  <si>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</si>
  <si>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</si>
  <si>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</si>
  <si>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</si>
  <si>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</si>
  <si>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</si>
  <si>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</si>
  <si>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</si>
  <si>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</si>
  <si>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</si>
  <si>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</si>
  <si>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</si>
  <si>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</si>
  <si>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</si>
  <si>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</si>
  <si>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</si>
  <si>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</si>
  <si>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</si>
  <si>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</si>
  <si>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</si>
  <si>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</si>
  <si>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</si>
  <si>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</si>
  <si>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</si>
  <si>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</si>
  <si>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</si>
  <si>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</si>
  <si>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</si>
  <si>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</si>
  <si>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</si>
  <si>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</si>
  <si>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</si>
  <si>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</si>
  <si>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</si>
  <si>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</si>
  <si>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</si>
  <si>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</si>
  <si>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</si>
  <si>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</si>
  <si>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</si>
  <si>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</si>
  <si>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</si>
  <si>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</si>
  <si>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</si>
  <si>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</si>
  <si>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</si>
  <si>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</si>
  <si>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</si>
  <si>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</si>
  <si>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</si>
  <si>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</si>
  <si>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</si>
  <si>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</si>
  <si>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</si>
  <si>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</si>
  <si>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</si>
  <si>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</si>
  <si>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</si>
  <si>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</si>
  <si>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</si>
  <si>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</si>
  <si>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</si>
  <si>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</si>
  <si>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</si>
  <si>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</si>
  <si>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</si>
  <si>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</si>
  <si>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</si>
  <si>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</si>
  <si>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</si>
  <si>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</si>
  <si>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</si>
  <si>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</si>
  <si>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</si>
  <si>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</si>
  <si>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</si>
  <si>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</si>
  <si>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</si>
  <si>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</si>
  <si>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</si>
  <si>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</si>
  <si>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</si>
  <si>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</si>
  <si>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</si>
  <si>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</si>
  <si>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</si>
  <si>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</si>
  <si>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</si>
  <si>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</si>
  <si>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</si>
  <si>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</si>
  <si>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</si>
  <si>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</si>
  <si>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</si>
  <si>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</si>
  <si>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</si>
  <si>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</si>
  <si>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</si>
  <si>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</si>
  <si>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</si>
  <si>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</si>
  <si>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</si>
  <si>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</si>
  <si>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</si>
  <si>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</si>
  <si>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</si>
  <si>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</si>
  <si>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</si>
  <si>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</si>
  <si>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</si>
  <si>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</si>
  <si>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</si>
  <si>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</si>
  <si>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</si>
  <si>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</si>
  <si>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</si>
  <si>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</si>
  <si>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</si>
  <si>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</si>
  <si>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</si>
  <si>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</si>
  <si>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</si>
  <si>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</si>
  <si>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</si>
  <si>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</si>
  <si>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</si>
  <si>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</si>
  <si>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</si>
  <si>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</si>
  <si>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</si>
  <si>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</si>
  <si>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</si>
  <si>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</si>
  <si>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</si>
  <si>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</si>
  <si>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</si>
  <si>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</si>
  <si>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</si>
  <si>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</si>
  <si>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</si>
  <si>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</si>
  <si>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</si>
  <si>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</si>
  <si>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</si>
  <si>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</si>
  <si>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</si>
  <si>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</si>
  <si>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</si>
  <si>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</si>
  <si>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</si>
  <si>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</si>
  <si>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</si>
  <si>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</si>
  <si>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</si>
  <si>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</si>
  <si>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</si>
  <si>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</si>
  <si>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</si>
  <si>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</si>
  <si>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</si>
  <si>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</si>
  <si>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</si>
  <si>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</si>
  <si>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</si>
  <si>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</si>
  <si>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</si>
  <si>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</si>
  <si>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</si>
  <si>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</si>
  <si>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</si>
  <si>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</si>
  <si>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</si>
  <si>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</si>
  <si>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</si>
  <si>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</si>
  <si>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</si>
  <si>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</si>
  <si>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</si>
  <si>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</si>
  <si>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</si>
  <si>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</si>
  <si>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</si>
  <si>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</si>
  <si>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</si>
  <si>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</si>
  <si>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</si>
  <si>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</si>
  <si>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</si>
  <si>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</si>
  <si>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</si>
  <si>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</si>
  <si>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</si>
  <si>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</si>
  <si>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</si>
  <si>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</si>
  <si>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</si>
  <si>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</si>
  <si>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</si>
  <si>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</si>
  <si>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</si>
  <si>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</si>
  <si>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</si>
  <si>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</si>
  <si>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</si>
  <si>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</si>
  <si>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</si>
  <si>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</si>
  <si>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</si>
  <si>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</si>
  <si>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</si>
  <si>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</si>
  <si>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</si>
  <si>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</si>
  <si>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</si>
  <si>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</si>
  <si>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</si>
  <si>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</si>
  <si>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</si>
  <si>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</si>
  <si>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</si>
  <si>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</si>
  <si>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</si>
  <si>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</si>
  <si>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</si>
  <si>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</si>
  <si>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</si>
  <si>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</si>
  <si>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</si>
  <si>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</si>
  <si>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</si>
  <si>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</si>
  <si>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</si>
  <si>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</si>
  <si>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</si>
  <si>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</si>
  <si>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</si>
  <si>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</si>
  <si>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</si>
  <si>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</si>
  <si>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</si>
  <si>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</si>
  <si>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</si>
  <si>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</si>
  <si>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</si>
  <si>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</si>
  <si>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</si>
  <si>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</si>
  <si>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</si>
  <si>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</si>
  <si>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</si>
  <si>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</si>
  <si>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</si>
  <si>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</si>
  <si>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</si>
  <si>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</si>
  <si>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</si>
  <si>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</si>
  <si>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</si>
  <si>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</si>
  <si>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</si>
  <si>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</si>
  <si>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</si>
  <si>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</si>
  <si>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</si>
  <si>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</si>
  <si>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</si>
  <si>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</si>
  <si>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</si>
  <si>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</si>
  <si>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</si>
  <si>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</si>
  <si>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</si>
  <si>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</si>
  <si>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</si>
  <si>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</si>
  <si>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</si>
  <si>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</si>
  <si>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</si>
  <si>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</si>
  <si>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</si>
  <si>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</si>
  <si>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</si>
  <si>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</si>
  <si>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</si>
  <si>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</si>
  <si>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</si>
  <si>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</si>
  <si>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</si>
  <si>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</si>
  <si>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</si>
  <si>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</si>
  <si>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</si>
  <si>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</si>
  <si>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</si>
  <si>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</si>
  <si>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</si>
  <si>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</si>
  <si>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</si>
  <si>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</si>
  <si>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</si>
  <si>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</si>
  <si>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</si>
  <si>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</si>
  <si>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</si>
  <si>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</si>
  <si>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</si>
  <si>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</si>
  <si>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</si>
  <si>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</si>
  <si>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</si>
  <si>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</si>
  <si>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</si>
  <si>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</si>
  <si>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</si>
  <si>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</si>
  <si>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</si>
  <si>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</si>
  <si>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</si>
  <si>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</si>
  <si>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</si>
  <si>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</si>
  <si>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</si>
  <si>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</si>
  <si>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</si>
  <si>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</si>
  <si>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</si>
  <si>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</si>
  <si>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</si>
  <si>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</si>
  <si>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</si>
  <si>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</si>
  <si>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</si>
  <si>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</si>
  <si>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</si>
  <si>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</si>
  <si>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</si>
  <si>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</si>
  <si>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</si>
  <si>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</si>
  <si>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</si>
  <si>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</si>
  <si>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</si>
  <si>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</si>
  <si>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</si>
  <si>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</si>
  <si>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</si>
  <si>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</si>
  <si>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</si>
  <si>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</si>
  <si>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</si>
  <si>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</si>
  <si>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</si>
  <si>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</si>
  <si>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</si>
  <si>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</si>
  <si>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</si>
  <si>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</si>
  <si>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</si>
  <si>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</si>
  <si>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</si>
  <si>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</si>
  <si>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</si>
  <si>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</si>
  <si>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</si>
  <si>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</si>
  <si>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</si>
  <si>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</si>
  <si>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</si>
  <si>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</si>
  <si>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</si>
  <si>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</si>
  <si>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</si>
  <si>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</si>
  <si>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</si>
  <si>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</si>
  <si>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</si>
  <si>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</si>
  <si>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</si>
  <si>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</si>
  <si>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</si>
  <si>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</si>
  <si>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</si>
  <si>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</si>
  <si>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</si>
  <si>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</si>
  <si>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</si>
  <si>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</si>
  <si>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</si>
  <si>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</si>
  <si>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</si>
  <si>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</si>
  <si>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</si>
  <si>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</si>
  <si>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</si>
  <si>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</si>
  <si>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</si>
  <si>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</si>
  <si>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</si>
  <si>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</si>
  <si>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</si>
  <si>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</si>
  <si>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</si>
  <si>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</si>
  <si>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</si>
  <si>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</si>
  <si>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</si>
  <si>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</si>
  <si>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</si>
  <si>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</si>
  <si>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</si>
  <si>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</si>
  <si>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</si>
  <si>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</si>
  <si>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</si>
  <si>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</si>
  <si>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</si>
  <si>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</si>
  <si>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</si>
  <si>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</si>
  <si>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</si>
  <si>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</si>
  <si>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</si>
  <si>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</si>
  <si>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</si>
  <si>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</si>
  <si>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</si>
  <si>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</si>
  <si>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</si>
  <si>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</si>
  <si>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</si>
  <si>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</si>
  <si>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</si>
  <si>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</si>
  <si>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</si>
  <si>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</si>
  <si>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</si>
  <si>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</si>
  <si>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</si>
  <si>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</si>
  <si>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</si>
  <si>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</si>
  <si>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</si>
  <si>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</si>
  <si>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</si>
  <si>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</si>
  <si>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</si>
  <si>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</si>
  <si>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</si>
  <si>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</si>
  <si>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</si>
  <si>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</si>
  <si>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</si>
  <si>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</si>
  <si>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</si>
  <si>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</si>
  <si>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</si>
  <si>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</si>
  <si>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</si>
  <si>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</si>
  <si>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</si>
  <si>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</si>
  <si>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</si>
  <si>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</si>
  <si>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</si>
  <si>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</si>
  <si>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</si>
  <si>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</si>
  <si>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</si>
  <si>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</si>
  <si>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</si>
  <si>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</si>
  <si>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</si>
  <si>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</si>
  <si>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</si>
  <si>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</si>
  <si>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</si>
  <si>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</si>
  <si>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</si>
  <si>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</si>
  <si>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</si>
  <si>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</si>
  <si>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</si>
  <si>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</si>
  <si>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</si>
  <si>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</si>
  <si>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</si>
  <si>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</si>
  <si>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</si>
  <si>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</si>
  <si>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</si>
  <si>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</si>
  <si>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</si>
  <si>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</si>
  <si>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</si>
  <si>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</si>
  <si>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</si>
  <si>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</si>
  <si>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</si>
  <si>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</si>
  <si>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</si>
  <si>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</si>
  <si>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</si>
  <si>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</si>
  <si>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</si>
  <si>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</si>
  <si>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</si>
  <si>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</si>
  <si>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</si>
  <si>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</si>
  <si>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</si>
  <si>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</si>
  <si>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</si>
  <si>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</si>
  <si>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</si>
  <si>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</si>
  <si>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</si>
  <si>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</si>
  <si>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</si>
  <si>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</si>
  <si>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</si>
  <si>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</si>
  <si>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</si>
  <si>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</si>
  <si>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</si>
  <si>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</si>
  <si>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</si>
  <si>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</si>
  <si>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</si>
  <si>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</si>
  <si>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</si>
  <si>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</si>
  <si>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</si>
  <si>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</si>
  <si>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</si>
  <si>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</si>
  <si>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</si>
  <si>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</si>
  <si>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</si>
  <si>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</si>
  <si>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</si>
  <si>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</si>
  <si>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</si>
  <si>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</si>
  <si>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</si>
  <si>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</si>
  <si>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</si>
  <si>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</si>
  <si>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</si>
  <si>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</si>
  <si>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</si>
  <si>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</si>
  <si>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</si>
  <si>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</si>
  <si>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</si>
  <si>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</si>
  <si>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</si>
  <si>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</si>
  <si>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</si>
  <si>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</si>
  <si>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</si>
  <si>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</si>
  <si>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</si>
  <si>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</si>
  <si>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</si>
  <si>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</si>
  <si>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</si>
  <si>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</si>
  <si>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</si>
  <si>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</si>
  <si>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</si>
  <si>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</si>
  <si>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</si>
  <si>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</si>
  <si>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</si>
  <si>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</si>
  <si>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</si>
  <si>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</si>
  <si>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</si>
  <si>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</si>
  <si>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</si>
  <si>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</si>
  <si>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</si>
  <si>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</si>
  <si>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</si>
  <si>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</si>
  <si>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</si>
  <si>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</si>
  <si>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</si>
  <si>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</si>
  <si>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</si>
  <si>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</si>
  <si>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</si>
  <si>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</si>
  <si>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</si>
  <si>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</si>
  <si>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</si>
  <si>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</si>
  <si>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</si>
  <si>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</si>
  <si>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</si>
  <si>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</si>
  <si>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</si>
  <si>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</si>
  <si>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</si>
  <si>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</si>
  <si>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</si>
  <si>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</si>
  <si>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</si>
  <si>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</si>
  <si>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</si>
  <si>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</si>
  <si>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</si>
  <si>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</si>
  <si>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</si>
  <si>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</si>
  <si>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</si>
  <si>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</si>
  <si>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</si>
  <si>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</si>
  <si>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</si>
  <si>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</si>
  <si>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</si>
  <si>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</si>
  <si>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</si>
  <si>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</si>
  <si>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</si>
  <si>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</si>
  <si>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</si>
  <si>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</si>
  <si>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</si>
  <si>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</si>
  <si>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</si>
  <si>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</si>
  <si>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</si>
  <si>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</si>
  <si>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</si>
  <si>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</si>
  <si>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</si>
  <si>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</si>
  <si>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</si>
  <si>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</si>
  <si>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</si>
  <si>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</si>
  <si>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</si>
  <si>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</si>
  <si>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</si>
  <si>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</si>
  <si>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</si>
  <si>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</si>
  <si>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</si>
  <si>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</si>
  <si>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</si>
  <si>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</si>
  <si>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</si>
  <si>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</si>
  <si>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</si>
  <si>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</si>
  <si>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</si>
  <si>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</si>
  <si>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</si>
  <si>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</si>
  <si>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</si>
  <si>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</si>
  <si>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</si>
  <si>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</si>
  <si>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</si>
  <si>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</si>
  <si>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</si>
  <si>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</si>
  <si>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</si>
  <si>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</si>
  <si>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</si>
  <si>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</si>
  <si>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</si>
  <si>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</si>
  <si>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</si>
  <si>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</si>
  <si>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</si>
  <si>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</si>
  <si>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</si>
  <si>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</si>
  <si>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</si>
  <si>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</si>
  <si>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</si>
  <si>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</si>
  <si>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</si>
  <si>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</si>
  <si>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</si>
  <si>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</si>
  <si>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</si>
  <si>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</si>
  <si>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</si>
  <si>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</si>
  <si>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</si>
  <si>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</si>
  <si>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</si>
  <si>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</si>
  <si>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</si>
  <si>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</si>
  <si>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</si>
  <si>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</si>
  <si>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</si>
  <si>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</si>
  <si>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</si>
  <si>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</si>
  <si>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</si>
  <si>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</si>
  <si>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</si>
  <si>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</si>
  <si>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</si>
  <si>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</si>
  <si>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</si>
  <si>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</si>
  <si>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</si>
  <si>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</si>
  <si>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</si>
  <si>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</si>
  <si>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</si>
  <si>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</si>
  <si>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</si>
  <si>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</si>
  <si>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</si>
  <si>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</si>
  <si>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</si>
  <si>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</si>
  <si>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</si>
  <si>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</si>
  <si>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</si>
  <si>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</si>
  <si>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</si>
  <si>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</si>
  <si>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</si>
  <si>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</si>
  <si>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</si>
  <si>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</si>
  <si>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</si>
  <si>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</si>
  <si>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</si>
  <si>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</si>
  <si>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</si>
  <si>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</si>
  <si>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</si>
  <si>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</si>
  <si>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</si>
  <si>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</si>
  <si>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</si>
  <si>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</si>
  <si>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</si>
  <si>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</si>
  <si>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</si>
  <si>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</si>
  <si>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</si>
  <si>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</si>
  <si>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</si>
  <si>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</si>
  <si>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</si>
  <si>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</si>
  <si>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</si>
  <si>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</si>
  <si>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</si>
  <si>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</si>
  <si>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</si>
  <si>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</si>
  <si>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</si>
  <si>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</si>
  <si>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</si>
  <si>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</si>
  <si>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</si>
  <si>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</si>
  <si>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</si>
  <si>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</si>
  <si>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</si>
  <si>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</si>
  <si>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</si>
  <si>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</si>
  <si>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</si>
  <si>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</si>
  <si>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</si>
  <si>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</si>
  <si>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</si>
  <si>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</si>
  <si>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</si>
  <si>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</si>
  <si>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</si>
  <si>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</si>
  <si>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</si>
  <si>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</si>
  <si>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</si>
  <si>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</si>
  <si>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</si>
  <si>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</si>
  <si>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</si>
  <si>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</si>
  <si>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</si>
  <si>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</si>
  <si>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</si>
  <si>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</si>
  <si>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</si>
  <si>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</si>
  <si>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</si>
  <si>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</si>
  <si>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</si>
  <si>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</si>
  <si>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</si>
  <si>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</si>
  <si>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</si>
  <si>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</si>
  <si>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</si>
  <si>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</si>
  <si>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</si>
  <si>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</si>
  <si>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</si>
  <si>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</si>
  <si>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</si>
  <si>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</si>
  <si>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</si>
  <si>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</si>
  <si>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</si>
  <si>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</si>
  <si>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</si>
  <si>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</si>
  <si>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</si>
  <si>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</si>
  <si>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</si>
  <si>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</si>
  <si>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</si>
  <si>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</si>
  <si>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</si>
  <si>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</si>
  <si>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</si>
  <si>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</si>
  <si>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</si>
  <si>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</si>
  <si>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</si>
  <si>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</si>
  <si>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</si>
  <si>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</si>
  <si>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</si>
  <si>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</si>
  <si>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</si>
  <si>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</si>
  <si>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</si>
  <si>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</si>
  <si>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</si>
  <si>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</si>
  <si>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</si>
  <si>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</si>
  <si>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</si>
  <si>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</si>
  <si>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</si>
  <si>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</si>
  <si>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</si>
  <si>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</si>
  <si>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</si>
  <si>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</si>
  <si>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</si>
  <si>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</si>
  <si>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</si>
  <si>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</si>
  <si>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</si>
  <si>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</si>
  <si>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</si>
  <si>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</si>
  <si>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</si>
  <si>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</si>
  <si>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</si>
  <si>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</si>
  <si>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</si>
  <si>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</si>
  <si>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</si>
  <si>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</si>
  <si>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</si>
  <si>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</si>
  <si>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</si>
  <si>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</si>
  <si>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</si>
  <si>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</si>
  <si>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</si>
  <si>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</si>
  <si>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</si>
  <si>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</si>
  <si>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</si>
  <si>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</si>
  <si>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</si>
  <si>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</si>
  <si>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</si>
  <si>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</si>
  <si>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</si>
  <si>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</si>
  <si>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</si>
  <si>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</si>
  <si>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</si>
  <si>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</si>
  <si>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</si>
  <si>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</si>
  <si>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</si>
  <si>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</si>
  <si>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</si>
  <si>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</si>
  <si>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</si>
  <si>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</si>
  <si>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</si>
  <si>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</si>
  <si>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</si>
  <si>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</si>
  <si>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</si>
  <si>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</si>
  <si>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</si>
  <si>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</si>
  <si>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</si>
  <si>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</si>
  <si>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</si>
  <si>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</si>
  <si>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</si>
  <si>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</si>
  <si>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</si>
  <si>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</si>
  <si>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</si>
  <si>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</si>
  <si>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</si>
  <si>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</si>
  <si>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</si>
  <si>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</si>
  <si>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</si>
  <si>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</si>
  <si>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</si>
  <si>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</si>
  <si>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</si>
  <si>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</si>
  <si>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</si>
  <si>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</si>
  <si>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</si>
  <si>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</si>
  <si>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</si>
  <si>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</si>
  <si>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</si>
  <si>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</si>
  <si>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</si>
  <si>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</si>
  <si>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</si>
  <si>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</si>
  <si>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</si>
  <si>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</si>
  <si>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</si>
  <si>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</si>
  <si>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</si>
  <si>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</si>
  <si>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</si>
  <si>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</si>
  <si>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</si>
  <si>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</si>
  <si>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</si>
  <si>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</si>
  <si>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</si>
  <si>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</si>
  <si>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</si>
  <si>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</si>
  <si>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</si>
  <si>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</si>
  <si>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</si>
  <si>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</si>
  <si>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</si>
  <si>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</si>
  <si>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</si>
  <si>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</si>
  <si>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</si>
  <si>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</si>
  <si>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</si>
  <si>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</si>
  <si>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</si>
  <si>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</si>
  <si>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</si>
  <si>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</si>
  <si>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</si>
  <si>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</si>
  <si>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</si>
  <si>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</si>
  <si>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</si>
  <si>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</si>
  <si>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</si>
  <si>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</si>
  <si>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</si>
  <si>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</si>
  <si>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</si>
  <si>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</si>
  <si>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</si>
  <si>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</si>
  <si>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</si>
  <si>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</si>
  <si>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</si>
  <si>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</si>
  <si>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</si>
  <si>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</si>
  <si>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</si>
  <si>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</si>
  <si>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</si>
  <si>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</si>
  <si>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</si>
  <si>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</si>
  <si>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</si>
  <si>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</si>
  <si>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</si>
  <si>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</si>
  <si>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</si>
  <si>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</si>
  <si>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</si>
  <si>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</si>
  <si>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</si>
  <si>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</si>
  <si>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</si>
  <si>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</si>
  <si>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</si>
  <si>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</si>
  <si>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</si>
  <si>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</si>
  <si>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</si>
  <si>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</si>
  <si>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</si>
  <si>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</si>
  <si>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</si>
  <si>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</si>
  <si>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</si>
  <si>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</si>
  <si>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</si>
  <si>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</si>
  <si>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</si>
  <si>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</si>
  <si>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</si>
  <si>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</si>
  <si>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</si>
  <si>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</si>
  <si>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</si>
  <si>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</si>
  <si>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</si>
  <si>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</si>
  <si>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</si>
  <si>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</si>
  <si>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</si>
  <si>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</si>
  <si>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</si>
  <si>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</si>
  <si>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</si>
  <si>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</si>
  <si>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</si>
  <si>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</si>
  <si>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</si>
  <si>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</si>
  <si>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</si>
  <si>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</si>
  <si>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</si>
  <si>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</si>
  <si>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</si>
  <si>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</si>
  <si>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</si>
  <si>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</si>
  <si>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</si>
  <si>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</si>
  <si>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</si>
  <si>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</si>
  <si>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</si>
  <si>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</si>
  <si>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</si>
  <si>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</si>
  <si>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</si>
  <si>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</si>
  <si>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</si>
  <si>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</si>
  <si>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</si>
  <si>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</si>
  <si>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</si>
  <si>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</si>
  <si>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</si>
  <si>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</si>
  <si>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</si>
  <si>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</si>
  <si>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</si>
  <si>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</si>
  <si>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</si>
  <si>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</si>
  <si>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</si>
  <si>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</si>
  <si>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</si>
  <si>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</si>
  <si>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</si>
  <si>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</si>
  <si>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</si>
  <si>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</si>
  <si>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</si>
  <si>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</si>
  <si>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</si>
  <si>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</si>
  <si>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</si>
  <si>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</si>
  <si>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</si>
  <si>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</si>
  <si>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</si>
  <si>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</si>
  <si>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</si>
  <si>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</si>
  <si>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</si>
  <si>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</si>
  <si>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</si>
  <si>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</si>
  <si>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</si>
  <si>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</si>
  <si>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</si>
  <si>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</si>
  <si>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</si>
  <si>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</si>
  <si>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</si>
  <si>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</si>
  <si>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</si>
  <si>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</si>
  <si>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</si>
  <si>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</si>
  <si>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</si>
  <si>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</si>
  <si>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</si>
  <si>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</si>
  <si>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</si>
  <si>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</si>
  <si>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</si>
  <si>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</si>
  <si>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</si>
  <si>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</si>
  <si>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</si>
  <si>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</si>
  <si>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</si>
  <si>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</si>
  <si>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</si>
  <si>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</si>
  <si>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</si>
  <si>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</si>
  <si>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</si>
  <si>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</si>
  <si>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</si>
  <si>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</si>
  <si>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</si>
  <si>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</si>
  <si>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</si>
  <si>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</si>
  <si>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</si>
  <si>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</si>
  <si>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</si>
  <si>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</si>
  <si>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</si>
  <si>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</si>
  <si>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</si>
  <si>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</si>
  <si>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</si>
  <si>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</si>
  <si>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</si>
  <si>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</si>
  <si>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</si>
  <si>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</si>
  <si>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</si>
  <si>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</si>
  <si>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</si>
  <si>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</si>
  <si>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</si>
  <si>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</si>
  <si>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</si>
  <si>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</si>
  <si>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</si>
  <si>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</si>
  <si>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</si>
  <si>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</si>
  <si>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</si>
  <si>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</si>
  <si>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</si>
  <si>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</si>
  <si>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</si>
  <si>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</si>
  <si>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</si>
  <si>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</si>
  <si>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</si>
  <si>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</si>
  <si>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</si>
  <si>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</si>
  <si>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</si>
  <si>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</si>
  <si>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</si>
  <si>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</si>
  <si>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</si>
  <si>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</si>
  <si>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</si>
  <si>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</si>
  <si>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</si>
  <si>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</si>
  <si>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</si>
  <si>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</si>
  <si>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</si>
  <si>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</si>
  <si>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</si>
  <si>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</si>
  <si>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</si>
  <si>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</si>
  <si>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</si>
  <si>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</si>
  <si>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</si>
  <si>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</si>
  <si>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</si>
  <si>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</si>
  <si>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</si>
  <si>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</si>
  <si>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</si>
  <si>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</si>
  <si>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</si>
  <si>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</si>
  <si>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</si>
  <si>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</si>
  <si>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</si>
  <si>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</si>
  <si>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</si>
  <si>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</si>
  <si>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</si>
  <si>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</si>
  <si>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</si>
  <si>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</si>
  <si>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</si>
  <si>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</si>
  <si>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</si>
  <si>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</si>
  <si>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</si>
  <si>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</si>
  <si>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</si>
  <si>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</si>
  <si>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</si>
  <si>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</si>
  <si>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</si>
  <si>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</si>
  <si>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</si>
  <si>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</si>
  <si>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</si>
  <si>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</si>
  <si>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</si>
  <si>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</si>
  <si>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</si>
  <si>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</si>
  <si>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</si>
  <si>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</si>
  <si>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</si>
  <si>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</si>
  <si>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</si>
  <si>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</si>
  <si>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</si>
  <si>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</si>
  <si>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</si>
  <si>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</si>
  <si>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</si>
  <si>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</si>
  <si>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</si>
  <si>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</si>
  <si>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</si>
  <si>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</si>
  <si>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</si>
  <si>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</si>
  <si>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</si>
  <si>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</si>
  <si>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</si>
  <si>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</si>
  <si>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</si>
  <si>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</si>
  <si>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</si>
  <si>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</si>
  <si>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</si>
  <si>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</si>
  <si>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</si>
  <si>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</si>
  <si>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</si>
  <si>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</si>
  <si>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</si>
  <si>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</si>
  <si>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</si>
  <si>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</si>
  <si>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</si>
  <si>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</si>
  <si>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</si>
  <si>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</si>
  <si>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</si>
  <si>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</si>
  <si>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</si>
  <si>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</si>
  <si>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</si>
  <si>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</si>
  <si>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</si>
  <si>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</si>
  <si>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</si>
  <si>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</si>
  <si>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</si>
  <si>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</si>
  <si>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</si>
  <si>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</si>
  <si>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</si>
  <si>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</si>
  <si>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</si>
  <si>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</si>
  <si>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</si>
  <si>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</si>
  <si>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</si>
  <si>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</si>
  <si>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</si>
  <si>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</si>
  <si>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</si>
  <si>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</si>
  <si>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</si>
  <si>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</si>
  <si>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</si>
  <si>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</si>
  <si>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</si>
  <si>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</si>
  <si>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</si>
  <si>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</si>
  <si>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</si>
  <si>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</si>
  <si>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</si>
  <si>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</si>
  <si>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</si>
  <si>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</si>
  <si>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</si>
  <si>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</si>
  <si>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</si>
  <si>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</si>
  <si>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</si>
  <si>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</si>
  <si>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</si>
  <si>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</si>
  <si>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</si>
  <si>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</si>
  <si>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</si>
  <si>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</si>
  <si>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</si>
  <si>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</si>
  <si>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</si>
  <si>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</si>
  <si>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</si>
  <si>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</si>
  <si>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</si>
  <si>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</si>
  <si>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</si>
  <si>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</si>
  <si>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</si>
  <si>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</si>
  <si>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</si>
  <si>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</si>
  <si>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</si>
  <si>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</si>
  <si>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</si>
  <si>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</si>
  <si>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</si>
  <si>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</si>
  <si>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</si>
  <si>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</si>
  <si>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</si>
  <si>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</si>
  <si>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</si>
  <si>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</si>
  <si>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</si>
  <si>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</si>
  <si>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</si>
  <si>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</si>
  <si>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</si>
  <si>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</si>
  <si>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</si>
  <si>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</si>
  <si>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</si>
  <si>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</si>
  <si>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</si>
  <si>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</si>
  <si>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</si>
  <si>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</si>
  <si>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</si>
  <si>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</si>
  <si>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</si>
  <si>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</si>
  <si>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</si>
  <si>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</si>
  <si>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</si>
  <si>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</si>
  <si>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</si>
  <si>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</si>
  <si>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</si>
  <si>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</si>
  <si>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</si>
  <si>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</si>
  <si>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</si>
  <si>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</si>
  <si>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</si>
  <si>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</si>
  <si>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</si>
  <si>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</si>
  <si>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</si>
  <si>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</si>
  <si>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</si>
  <si>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</si>
  <si>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</si>
  <si>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</si>
  <si>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</si>
  <si>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</si>
  <si>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</si>
  <si>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</si>
  <si>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</si>
  <si>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</si>
  <si>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</si>
  <si>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</si>
  <si>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</si>
  <si>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</si>
  <si>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</si>
  <si>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</si>
  <si>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</si>
  <si>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</si>
  <si>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</si>
  <si>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</si>
  <si>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</si>
  <si>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</si>
  <si>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</si>
  <si>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</si>
  <si>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</si>
  <si>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</si>
  <si>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</si>
  <si>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</si>
  <si>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</si>
  <si>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</si>
  <si>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</si>
  <si>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</si>
  <si>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</si>
  <si>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</si>
  <si>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</si>
  <si>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</si>
  <si>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</si>
  <si>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</si>
  <si>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</si>
  <si>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</si>
  <si>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</si>
  <si>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</si>
  <si>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</si>
  <si>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</si>
  <si>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</si>
  <si>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</si>
  <si>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</si>
  <si>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</si>
  <si>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</si>
  <si>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</si>
  <si>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</si>
  <si>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</si>
  <si>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</si>
  <si>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</si>
  <si>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</si>
  <si>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</si>
  <si>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</si>
  <si>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</si>
  <si>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</si>
  <si>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</si>
  <si>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</si>
  <si>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</si>
  <si>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</si>
  <si>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</si>
  <si>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</si>
  <si>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</si>
  <si>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</si>
  <si>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</si>
  <si>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</si>
  <si>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</si>
  <si>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</si>
  <si>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</si>
  <si>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</si>
  <si>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</si>
  <si>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</si>
  <si>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</si>
  <si>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</si>
  <si>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</si>
  <si>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</si>
  <si>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</si>
  <si>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</si>
  <si>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</si>
  <si>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</si>
  <si>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</si>
  <si>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</si>
  <si>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</si>
  <si>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</si>
  <si>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</si>
  <si>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</si>
  <si>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</si>
  <si>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</si>
  <si>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</si>
  <si>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</si>
  <si>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</si>
  <si>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</si>
  <si>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</si>
  <si>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</si>
  <si>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</si>
  <si>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</si>
  <si>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</si>
  <si>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</si>
  <si>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</si>
  <si>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</si>
  <si>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</si>
  <si>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</si>
  <si>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</si>
  <si>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</si>
  <si>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</si>
  <si>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</si>
  <si>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</si>
  <si>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</si>
  <si>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</si>
  <si>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</si>
  <si>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</si>
  <si>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</si>
  <si>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</si>
  <si>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</si>
  <si>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</si>
  <si>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</si>
  <si>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</si>
  <si>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</si>
  <si>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</si>
  <si>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</si>
  <si>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</si>
  <si>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</si>
  <si>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</si>
  <si>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</si>
  <si>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</si>
  <si>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</si>
  <si>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</si>
  <si>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</si>
  <si>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</si>
  <si>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</si>
  <si>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</si>
  <si>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</si>
  <si>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</si>
  <si>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</si>
  <si>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</si>
  <si>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</si>
  <si>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</si>
  <si>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</si>
  <si>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</si>
  <si>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</si>
  <si>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</si>
  <si>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</si>
  <si>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</si>
  <si>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</si>
  <si>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</si>
  <si>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</si>
  <si>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</si>
  <si>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</si>
  <si>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</si>
  <si>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</si>
  <si>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</si>
  <si>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</si>
  <si>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</si>
  <si>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</si>
  <si>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</si>
  <si>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</si>
  <si>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</si>
  <si>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</si>
  <si>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</si>
  <si>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</si>
  <si>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</si>
  <si>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</si>
  <si>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</si>
  <si>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</si>
  <si>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</si>
  <si>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</si>
  <si>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</si>
  <si>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</si>
  <si>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</si>
  <si>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</si>
  <si>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</si>
  <si>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</si>
  <si>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</si>
  <si>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</si>
  <si>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</si>
  <si>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</si>
  <si>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</si>
  <si>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</si>
  <si>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</si>
  <si>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</si>
  <si>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</si>
  <si>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</si>
  <si>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</si>
  <si>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</si>
  <si>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</si>
  <si>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</si>
  <si>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</si>
  <si>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</si>
  <si>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</si>
  <si>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</si>
  <si>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</si>
  <si>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</si>
  <si>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</si>
  <si>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</si>
  <si>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</si>
  <si>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</si>
  <si>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</si>
  <si>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</si>
  <si>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</si>
  <si>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</si>
  <si>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</si>
  <si>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</si>
  <si>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</si>
  <si>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</si>
  <si>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</si>
  <si>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</si>
  <si>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</si>
  <si>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</si>
  <si>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</si>
  <si>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</si>
  <si>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</si>
  <si>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</si>
  <si>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</si>
  <si>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</si>
  <si>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</si>
  <si>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</si>
  <si>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</si>
  <si>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</si>
  <si>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</si>
  <si>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</si>
  <si>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</si>
  <si>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</si>
  <si>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</si>
  <si>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</si>
  <si>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</si>
  <si>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</si>
  <si>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</si>
  <si>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</si>
  <si>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</si>
  <si>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</si>
  <si>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</si>
  <si>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</si>
  <si>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</si>
  <si>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</si>
  <si>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</si>
  <si>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</si>
  <si>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</si>
  <si>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</si>
  <si>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</si>
  <si>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</si>
  <si>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</si>
  <si>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</si>
  <si>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</si>
  <si>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</si>
  <si>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</si>
  <si>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</si>
  <si>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</si>
  <si>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</si>
  <si>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</si>
  <si>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</si>
  <si>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</si>
  <si>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</si>
  <si>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</si>
  <si>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</si>
  <si>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</si>
  <si>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</si>
  <si>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</si>
  <si>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</si>
  <si>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</si>
  <si>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</si>
  <si>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</si>
  <si>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</si>
  <si>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</si>
  <si>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</si>
  <si>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</si>
  <si>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</si>
  <si>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</si>
  <si>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</si>
  <si>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</si>
  <si>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</si>
  <si>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</si>
  <si>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</si>
  <si>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</si>
  <si>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</si>
  <si>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</si>
  <si>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</si>
  <si>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</si>
  <si>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</si>
  <si>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</si>
  <si>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</si>
  <si>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</si>
  <si>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</si>
  <si>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</si>
  <si>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</si>
  <si>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</si>
  <si>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</si>
  <si>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</si>
  <si>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</si>
  <si>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</si>
  <si>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</si>
  <si>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</si>
  <si>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</si>
  <si>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</si>
  <si>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</si>
  <si>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</si>
  <si>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</si>
  <si>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</si>
  <si>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</si>
  <si>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</si>
  <si>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</si>
  <si>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</si>
  <si>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</si>
  <si>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</si>
  <si>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</si>
  <si>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</si>
  <si>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</si>
  <si>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</si>
  <si>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</si>
  <si>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</si>
  <si>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</si>
  <si>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</si>
  <si>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</si>
  <si>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</si>
  <si>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</si>
  <si>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</si>
  <si>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</si>
  <si>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</si>
  <si>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</si>
  <si>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</si>
  <si>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</si>
  <si>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</si>
  <si>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</si>
  <si>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</si>
  <si>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</si>
  <si>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</si>
  <si>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</si>
  <si>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</si>
  <si>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</si>
  <si>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</si>
  <si>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</si>
  <si>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</si>
  <si>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</si>
  <si>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</si>
  <si>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</si>
  <si>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</si>
  <si>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</si>
  <si>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</si>
  <si>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</si>
  <si>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</si>
  <si>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</si>
  <si>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</si>
  <si>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</si>
  <si>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</si>
  <si>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</si>
  <si>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</si>
  <si>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</si>
  <si>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</si>
  <si>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</si>
  <si>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</si>
  <si>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</si>
  <si>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</si>
  <si>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</si>
  <si>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</si>
  <si>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</si>
  <si>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</si>
  <si>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</si>
  <si>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</si>
  <si>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</si>
  <si>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</si>
  <si>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</si>
  <si>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</si>
  <si>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</si>
  <si>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</si>
  <si>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</si>
  <si>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</si>
  <si>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</si>
  <si>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</si>
  <si>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</si>
  <si>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</si>
  <si>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</si>
  <si>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</si>
  <si>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</si>
  <si>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</si>
  <si>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</si>
  <si>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</si>
  <si>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</si>
  <si>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</si>
  <si>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</si>
  <si>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</si>
  <si>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</si>
  <si>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</si>
  <si>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</si>
  <si>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</si>
  <si>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</si>
  <si>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</si>
  <si>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</si>
  <si>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</si>
  <si>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</si>
  <si>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</si>
  <si>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</si>
  <si>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</si>
  <si>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</si>
  <si>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</si>
  <si>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</si>
  <si>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</si>
  <si>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</si>
  <si>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</si>
  <si>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</si>
  <si>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</si>
  <si>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</si>
  <si>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</si>
  <si>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</si>
  <si>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</si>
  <si>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</si>
  <si>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</si>
  <si>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</si>
  <si>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</si>
  <si>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</si>
  <si>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</si>
  <si>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</si>
  <si>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</si>
  <si>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</si>
  <si>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</si>
  <si>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</si>
  <si>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</si>
  <si>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</si>
  <si>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</si>
  <si>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</si>
  <si>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</si>
  <si>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</si>
  <si>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</si>
  <si>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</si>
  <si>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</si>
  <si>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</si>
  <si>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</si>
  <si>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</si>
  <si>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</si>
  <si>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</si>
  <si>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</si>
  <si>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</si>
  <si>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</si>
  <si>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</si>
  <si>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</si>
  <si>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</si>
  <si>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</si>
  <si>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</si>
  <si>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</si>
  <si>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</si>
  <si>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</si>
  <si>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</si>
  <si>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</si>
  <si>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</si>
  <si>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</si>
  <si>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</si>
  <si>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</si>
  <si>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</si>
  <si>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</si>
  <si>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</si>
  <si>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</si>
  <si>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</si>
  <si>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</si>
  <si>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</si>
  <si>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</si>
  <si>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</si>
  <si>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</si>
  <si>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</si>
  <si>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</si>
  <si>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</si>
  <si>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</si>
  <si>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</si>
  <si>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</si>
  <si>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</si>
  <si>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</si>
  <si>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</si>
  <si>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</si>
  <si>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</si>
  <si>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</si>
  <si>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</si>
  <si>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</si>
  <si>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</si>
  <si>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</si>
  <si>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</si>
  <si>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</si>
  <si>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</si>
  <si>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</si>
  <si>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</si>
  <si>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</si>
  <si>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</si>
  <si>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</si>
  <si>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</si>
  <si>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</si>
  <si>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</si>
  <si>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</si>
  <si>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</si>
  <si>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</si>
  <si>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</si>
  <si>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</si>
  <si>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</si>
  <si>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</si>
  <si>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</si>
  <si>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</si>
  <si>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</si>
  <si>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</si>
  <si>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</si>
  <si>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</si>
  <si>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</si>
  <si>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</si>
  <si>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</si>
  <si>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</si>
  <si>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</si>
  <si>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</si>
  <si>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</si>
  <si>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</si>
  <si>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</si>
  <si>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</si>
  <si>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</si>
  <si>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</si>
  <si>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</si>
  <si>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</si>
  <si>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</si>
  <si>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</si>
  <si>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</si>
  <si>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</si>
  <si>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</si>
  <si>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</si>
  <si>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</si>
  <si>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</si>
  <si>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</si>
  <si>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</si>
  <si>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</si>
  <si>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</si>
  <si>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</si>
  <si>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</si>
  <si>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</si>
  <si>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</si>
  <si>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</si>
  <si>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</si>
  <si>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</si>
  <si>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</si>
  <si>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</si>
  <si>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</si>
  <si>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</si>
  <si>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</si>
  <si>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</si>
  <si>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</si>
  <si>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</si>
  <si>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</si>
  <si>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</si>
  <si>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</si>
  <si>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</si>
  <si>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</si>
  <si>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</si>
  <si>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</si>
  <si>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</si>
  <si>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</si>
  <si>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</si>
  <si>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</si>
  <si>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</si>
  <si>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</si>
  <si>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</si>
  <si>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</si>
  <si>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</si>
  <si>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</si>
  <si>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</si>
  <si>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</si>
  <si>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</si>
  <si>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</si>
  <si>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</si>
  <si>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</si>
  <si>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</si>
  <si>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</si>
  <si>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</si>
  <si>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</si>
  <si>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</si>
  <si>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</si>
  <si>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</si>
  <si>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</si>
  <si>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</si>
  <si>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</si>
  <si>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</si>
  <si>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</si>
  <si>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</si>
  <si>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</si>
  <si>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</si>
  <si>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</si>
  <si>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</si>
  <si>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</si>
  <si>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</si>
  <si>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</si>
  <si>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</si>
  <si>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</si>
  <si>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</si>
  <si>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</si>
  <si>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</si>
  <si>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</si>
  <si>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</si>
  <si>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</si>
  <si>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</si>
  <si>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</si>
  <si>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</si>
  <si>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</si>
  <si>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</si>
  <si>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</si>
  <si>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</si>
  <si>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</si>
  <si>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</si>
  <si>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</si>
  <si>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</si>
  <si>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</si>
  <si>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</si>
  <si>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</si>
  <si>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</si>
  <si>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</si>
  <si>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</si>
  <si>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</si>
  <si>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</si>
  <si>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</si>
  <si>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</si>
  <si>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</si>
  <si>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</si>
  <si>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</si>
  <si>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</si>
  <si>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</si>
  <si>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</si>
  <si>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</si>
  <si>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</si>
  <si>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</si>
  <si>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</si>
  <si>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</si>
  <si>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</si>
  <si>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</si>
  <si>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</si>
  <si>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</si>
  <si>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</si>
  <si>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</si>
  <si>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</si>
  <si>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</si>
  <si>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</si>
  <si>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</si>
  <si>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</si>
  <si>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</si>
  <si>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</si>
  <si>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</si>
  <si>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</si>
  <si>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</si>
  <si>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</si>
  <si>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</si>
  <si>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</si>
  <si>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</si>
  <si>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</si>
  <si>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</si>
  <si>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</si>
  <si>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</si>
  <si>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</si>
  <si>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</si>
  <si>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</si>
  <si>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</si>
  <si>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</si>
  <si>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</si>
  <si>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</si>
  <si>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</si>
  <si>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</si>
  <si>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</si>
  <si>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</si>
  <si>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</si>
  <si>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</si>
  <si>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</si>
  <si>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</si>
  <si>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</si>
  <si>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</si>
  <si>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</si>
  <si>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</si>
  <si>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</si>
  <si>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</si>
  <si>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</si>
  <si>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</si>
  <si>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</si>
  <si>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</si>
  <si>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</si>
  <si>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</si>
  <si>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</si>
  <si>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</si>
  <si>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</si>
  <si>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</si>
  <si>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</si>
  <si>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</si>
  <si>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</si>
  <si>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</si>
  <si>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</si>
  <si>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</si>
  <si>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</si>
  <si>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</si>
  <si>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</si>
  <si>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</si>
  <si>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</si>
  <si>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</si>
  <si>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</si>
  <si>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</si>
  <si>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</si>
  <si>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</si>
  <si>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</si>
  <si>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</si>
  <si>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</si>
  <si>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</si>
  <si>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</si>
  <si>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</si>
  <si>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</si>
  <si>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</si>
  <si>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</si>
  <si>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</si>
  <si>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</si>
  <si>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</si>
  <si>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</si>
  <si>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</si>
  <si>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</si>
  <si>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</si>
  <si>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</si>
  <si>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</si>
  <si>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</si>
  <si>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</si>
  <si>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</si>
  <si>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</si>
  <si>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</si>
  <si>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</si>
  <si>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</si>
  <si>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</si>
  <si>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</si>
  <si>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</si>
  <si>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</si>
  <si>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</si>
  <si>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</si>
  <si>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</si>
  <si>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</si>
  <si>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</si>
  <si>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</si>
  <si>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</si>
  <si>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</si>
  <si>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</si>
  <si>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</si>
  <si>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</si>
  <si>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</si>
  <si>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</si>
  <si>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</si>
  <si>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</si>
  <si>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</si>
  <si>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</si>
  <si>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</si>
  <si>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</si>
  <si>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</si>
  <si>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</si>
  <si>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</si>
  <si>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</si>
  <si>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</si>
  <si>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</si>
  <si>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</si>
  <si>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</si>
  <si>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</si>
  <si>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</si>
  <si>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</si>
  <si>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</si>
  <si>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</si>
  <si>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</si>
  <si>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</si>
  <si>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</si>
  <si>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</si>
  <si>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</si>
  <si>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</si>
  <si>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</si>
  <si>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</si>
  <si>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</si>
  <si>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</si>
  <si>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</si>
  <si>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</si>
  <si>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</si>
  <si>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</si>
  <si>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</si>
  <si>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</si>
  <si>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</si>
  <si>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</si>
  <si>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</si>
  <si>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</si>
  <si>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</si>
  <si>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</si>
  <si>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</si>
  <si>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</si>
  <si>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</si>
  <si>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</si>
  <si>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</si>
  <si>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</si>
  <si>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</si>
  <si>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</si>
  <si>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</si>
  <si>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</si>
  <si>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</si>
  <si>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</si>
  <si>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</si>
  <si>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</si>
  <si>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</si>
  <si>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</si>
  <si>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</si>
  <si>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</si>
  <si>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</si>
  <si>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</si>
  <si>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</si>
  <si>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</si>
  <si>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</si>
  <si>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</si>
  <si>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</si>
  <si>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</si>
  <si>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</si>
  <si>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</si>
  <si>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</si>
  <si>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</si>
  <si>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</si>
  <si>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</si>
  <si>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</si>
  <si>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</si>
  <si>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</si>
  <si>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</si>
  <si>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</si>
  <si>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</si>
  <si>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</si>
  <si>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</si>
  <si>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</si>
  <si>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</si>
  <si>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</si>
  <si>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</si>
  <si>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</si>
  <si>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</si>
  <si>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</si>
  <si>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</si>
  <si>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</si>
  <si>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</si>
  <si>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</si>
  <si>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</si>
  <si>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</si>
  <si>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</si>
  <si>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</si>
  <si>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</si>
  <si>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</si>
  <si>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</si>
  <si>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</si>
  <si>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</si>
  <si>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</si>
  <si>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</si>
  <si>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</si>
  <si>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</si>
  <si>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</si>
  <si>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</si>
  <si>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</si>
  <si>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</si>
  <si>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</si>
  <si>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</si>
  <si>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</si>
  <si>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</si>
  <si>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</si>
  <si>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</si>
  <si>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</si>
  <si>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</si>
  <si>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</si>
  <si>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</si>
  <si>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</si>
  <si>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</si>
  <si>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</si>
  <si>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</si>
  <si>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</si>
  <si>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</si>
  <si>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</si>
  <si>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</si>
  <si>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</si>
  <si>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</si>
  <si>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</si>
  <si>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</si>
  <si>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</si>
  <si>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</si>
  <si>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</si>
  <si>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</si>
  <si>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</si>
  <si>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</si>
  <si>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</si>
  <si>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</si>
  <si>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</si>
  <si>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</si>
  <si>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</si>
  <si>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</si>
  <si>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</si>
  <si>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</si>
  <si>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</si>
  <si>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</si>
  <si>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</si>
  <si>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</si>
  <si>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</si>
  <si>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</si>
  <si>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</si>
  <si>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</si>
  <si>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</si>
  <si>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</si>
  <si>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</si>
  <si>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</si>
  <si>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</si>
  <si>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</si>
  <si>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</si>
  <si>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</si>
  <si>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</si>
  <si>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</si>
  <si>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</si>
  <si>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</si>
  <si>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</si>
  <si>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</si>
  <si>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</si>
  <si>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</si>
  <si>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</si>
  <si>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</si>
  <si>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</si>
  <si>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</si>
  <si>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</si>
  <si>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</si>
  <si>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</si>
  <si>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</si>
  <si>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</si>
  <si>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</si>
  <si>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</si>
  <si>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</si>
  <si>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</si>
  <si>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</si>
  <si>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</si>
  <si>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</si>
  <si>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</si>
  <si>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</si>
  <si>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</si>
  <si>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</si>
  <si>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</si>
  <si>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</si>
  <si>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</si>
  <si>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</si>
  <si>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</si>
  <si>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</si>
  <si>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</si>
  <si>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</si>
  <si>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</si>
  <si>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</si>
  <si>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</si>
  <si>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</si>
  <si>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</si>
  <si>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</si>
  <si>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</si>
  <si>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</si>
  <si>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</si>
  <si>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</si>
  <si>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</si>
  <si>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</si>
  <si>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</si>
  <si>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</si>
  <si>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</si>
  <si>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</si>
  <si>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</si>
  <si>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</si>
  <si>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</si>
  <si>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</si>
  <si>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</si>
  <si>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</si>
  <si>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</si>
  <si>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</si>
  <si>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</si>
  <si>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</si>
  <si>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</si>
  <si>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</si>
  <si>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</si>
  <si>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</si>
  <si>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</si>
  <si>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</si>
  <si>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</si>
  <si>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</si>
  <si>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</si>
  <si>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</si>
  <si>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</si>
  <si>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</si>
  <si>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</si>
  <si>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</si>
  <si>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</si>
  <si>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</si>
  <si>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</si>
  <si>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</si>
  <si>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</si>
  <si>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</si>
  <si>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</si>
  <si>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</si>
  <si>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</si>
  <si>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</si>
  <si>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</si>
  <si>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</si>
  <si>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</si>
  <si>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</si>
  <si>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</si>
  <si>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</si>
  <si>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</si>
  <si>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</si>
  <si>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</si>
  <si>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</si>
  <si>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</si>
  <si>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</si>
  <si>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</si>
  <si>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</si>
  <si>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</si>
  <si>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</si>
  <si>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</si>
  <si>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</si>
  <si>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</si>
  <si>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</si>
  <si>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</si>
  <si>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</si>
  <si>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</si>
  <si>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</si>
  <si>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</si>
  <si>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</si>
  <si>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</si>
  <si>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</si>
  <si>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</si>
  <si>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</si>
  <si>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</si>
  <si>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</si>
  <si>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</si>
  <si>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</si>
  <si>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</si>
  <si>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</si>
  <si>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</si>
  <si>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</si>
  <si>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</si>
  <si>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</si>
  <si>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</si>
  <si>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</si>
  <si>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</si>
  <si>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</si>
  <si>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</si>
  <si>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</si>
  <si>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</si>
  <si>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</si>
  <si>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</si>
  <si>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</si>
  <si>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</si>
  <si>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</si>
  <si>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</si>
  <si>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</si>
  <si>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</si>
  <si>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</si>
  <si>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</si>
  <si>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</si>
  <si>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</si>
  <si>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</si>
  <si>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</si>
  <si>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</si>
  <si>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</si>
  <si>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</si>
  <si>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</si>
  <si>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</si>
  <si>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</si>
  <si>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</si>
  <si>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</si>
  <si>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</si>
  <si>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</si>
  <si>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</si>
  <si>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</si>
  <si>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</si>
  <si>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</si>
  <si>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</si>
  <si>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</si>
  <si>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</si>
  <si>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</si>
  <si>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</si>
  <si>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</si>
  <si>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</si>
  <si>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</si>
  <si>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</si>
  <si>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</si>
  <si>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</si>
  <si>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</si>
  <si>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</si>
  <si>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</si>
  <si>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</si>
  <si>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</si>
  <si>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</si>
  <si>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</si>
  <si>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</si>
  <si>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</si>
  <si>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</si>
  <si>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</si>
  <si>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</si>
  <si>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</si>
  <si>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</si>
  <si>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</si>
  <si>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</si>
  <si>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</si>
  <si>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</si>
  <si>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</si>
  <si>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</si>
  <si>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</si>
  <si>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</si>
  <si>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</si>
  <si>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</si>
  <si>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</si>
  <si>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</si>
  <si>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</si>
  <si>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</si>
  <si>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</si>
  <si>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</si>
  <si>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</si>
  <si>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</si>
  <si>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</si>
  <si>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</si>
  <si>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</si>
  <si>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</si>
  <si>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</si>
  <si>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</si>
  <si>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</si>
  <si>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</si>
  <si>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</si>
  <si>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</si>
  <si>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</si>
  <si>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</si>
  <si>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</si>
  <si>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</si>
  <si>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</si>
  <si>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</si>
  <si>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</si>
  <si>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</si>
  <si>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</si>
  <si>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</si>
  <si>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</si>
  <si>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</si>
  <si>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</si>
  <si>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</si>
  <si>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</si>
  <si>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</si>
  <si>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</si>
  <si>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</si>
  <si>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</si>
  <si>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</si>
  <si>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</si>
  <si>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</si>
  <si>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</si>
  <si>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</si>
  <si>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</si>
  <si>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</si>
  <si>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</si>
  <si>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</si>
  <si>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</si>
  <si>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</si>
  <si>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</si>
  <si>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</si>
  <si>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</si>
  <si>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</si>
  <si>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</si>
  <si>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</si>
  <si>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</si>
  <si>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</si>
  <si>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</si>
  <si>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</si>
  <si>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</si>
  <si>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</si>
  <si>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</si>
  <si>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</si>
  <si>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</si>
  <si>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</si>
  <si>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</si>
  <si>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</si>
  <si>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</si>
  <si>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</si>
  <si>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</si>
  <si>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</si>
  <si>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</si>
  <si>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</si>
  <si>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</si>
  <si>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</si>
  <si>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</si>
  <si>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</si>
  <si>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</si>
  <si>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</si>
  <si>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</si>
  <si>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</si>
  <si>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</si>
  <si>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</si>
  <si>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</si>
  <si>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</si>
  <si>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</si>
  <si>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</si>
  <si>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</si>
  <si>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</si>
  <si>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</si>
  <si>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</si>
  <si>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</si>
  <si>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</si>
  <si>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</si>
  <si>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</si>
  <si>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</si>
  <si>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</si>
  <si>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</si>
  <si>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</si>
  <si>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</si>
  <si>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</si>
  <si>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</si>
  <si>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</si>
  <si>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</si>
  <si>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</si>
  <si>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</si>
  <si>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</si>
  <si>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</si>
  <si>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</si>
  <si>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</si>
  <si>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</si>
  <si>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</si>
  <si>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</si>
  <si>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</si>
  <si>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</si>
  <si>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</si>
  <si>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</si>
  <si>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</si>
  <si>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</si>
  <si>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</si>
  <si>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</si>
  <si>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</si>
  <si>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</si>
  <si>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</si>
  <si>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</si>
  <si>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</si>
  <si>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</si>
  <si>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</si>
  <si>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</si>
  <si>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</si>
  <si>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</si>
  <si>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</si>
  <si>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</si>
  <si>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</si>
  <si>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</si>
  <si>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</si>
  <si>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</si>
  <si>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</si>
  <si>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</si>
  <si>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</si>
  <si>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</si>
  <si>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</si>
  <si>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</si>
  <si>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</si>
  <si>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</si>
  <si>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</si>
  <si>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</si>
  <si>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</si>
  <si>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</si>
  <si>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</si>
  <si>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</si>
  <si>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</si>
  <si>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</si>
  <si>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</si>
  <si>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</si>
  <si>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</si>
  <si>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</si>
  <si>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</si>
  <si>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</si>
  <si>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</si>
  <si>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</si>
  <si>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</si>
  <si>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</si>
  <si>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</si>
  <si>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</si>
  <si>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</si>
  <si>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</si>
  <si>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</si>
  <si>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</si>
  <si>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</si>
  <si>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</si>
  <si>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</si>
  <si>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</si>
  <si>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</si>
  <si>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</si>
  <si>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</si>
  <si>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</si>
  <si>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</si>
  <si>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</si>
  <si>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</si>
  <si>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</si>
  <si>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</si>
  <si>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</si>
  <si>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</si>
  <si>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</si>
  <si>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</si>
  <si>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</si>
  <si>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</si>
  <si>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</si>
  <si>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</si>
  <si>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</si>
  <si>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</si>
  <si>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</si>
  <si>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</si>
  <si>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</si>
  <si>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</si>
  <si>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</si>
  <si>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</si>
  <si>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</si>
  <si>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</si>
  <si>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</si>
  <si>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</si>
  <si>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</si>
  <si>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</si>
  <si>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</si>
  <si>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</si>
  <si>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</si>
  <si>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</si>
  <si>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</si>
  <si>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</si>
  <si>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</si>
  <si>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</si>
  <si>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</si>
  <si>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</si>
  <si>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</si>
  <si>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</si>
  <si>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</si>
  <si>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</si>
  <si>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</si>
  <si>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</si>
  <si>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</si>
  <si>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</si>
  <si>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</si>
  <si>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</si>
  <si>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</si>
  <si>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</si>
  <si>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</si>
  <si>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</si>
  <si>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</si>
  <si>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</si>
  <si>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</si>
  <si>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</si>
  <si>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</si>
  <si>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</si>
  <si>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</si>
  <si>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</si>
  <si>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</si>
  <si>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</si>
  <si>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</si>
  <si>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</si>
  <si>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</si>
  <si>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</si>
  <si>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</si>
  <si>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</si>
  <si>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</si>
  <si>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</si>
  <si>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</si>
  <si>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</si>
  <si>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</si>
  <si>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</si>
  <si>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</si>
  <si>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</si>
  <si>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</si>
  <si>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</si>
  <si>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</si>
  <si>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</si>
  <si>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</si>
  <si>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</si>
  <si>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</si>
  <si>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</si>
  <si>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</si>
  <si>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</si>
  <si>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</si>
  <si>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</si>
  <si>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</si>
  <si>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</si>
  <si>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</si>
  <si>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</si>
  <si>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</si>
  <si>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</si>
  <si>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</si>
  <si>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</si>
  <si>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</si>
  <si>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</si>
  <si>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</si>
  <si>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</si>
  <si>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</si>
  <si>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</si>
  <si>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</si>
  <si>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</si>
  <si>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</si>
  <si>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</si>
  <si>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</si>
  <si>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</si>
  <si>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</si>
  <si>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</si>
  <si>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</si>
  <si>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</si>
  <si>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</si>
  <si>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</si>
  <si>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</si>
  <si>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</si>
  <si>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</si>
  <si>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</si>
  <si>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</si>
  <si>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</si>
  <si>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</si>
  <si>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</si>
  <si>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</si>
  <si>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</si>
  <si>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</si>
  <si>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</si>
  <si>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</si>
  <si>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</si>
  <si>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</si>
  <si>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</si>
  <si>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</si>
  <si>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</si>
  <si>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</si>
  <si>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</si>
  <si>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</si>
  <si>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</si>
  <si>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</si>
  <si>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</si>
  <si>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</si>
  <si>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</si>
  <si>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</si>
  <si>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</si>
  <si>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</si>
  <si>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</si>
  <si>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</si>
  <si>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</si>
  <si>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</si>
  <si>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</si>
  <si>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</si>
  <si>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</si>
  <si>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</si>
  <si>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</si>
  <si>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</si>
  <si>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</si>
  <si>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</si>
  <si>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</si>
  <si>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</si>
  <si>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</si>
  <si>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</si>
  <si>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</si>
  <si>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</si>
  <si>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</si>
  <si>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</si>
  <si>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</si>
  <si>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</si>
  <si>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</si>
  <si>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</si>
  <si>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</si>
  <si>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</si>
  <si>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</si>
  <si>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</si>
  <si>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</si>
  <si>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</si>
  <si>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</si>
  <si>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</si>
  <si>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</si>
  <si>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</si>
  <si>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</si>
  <si>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</si>
  <si>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</si>
  <si>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</si>
  <si>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</si>
  <si>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</si>
  <si>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</si>
  <si>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</si>
  <si>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</si>
  <si>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</si>
  <si>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</si>
  <si>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</si>
  <si>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</si>
  <si>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</si>
  <si>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</si>
  <si>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</si>
  <si>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</si>
  <si>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</si>
  <si>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</si>
  <si>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</si>
  <si>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</si>
  <si>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</si>
  <si>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</si>
  <si>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</si>
  <si>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</si>
  <si>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</si>
  <si>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</si>
  <si>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</si>
  <si>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</si>
  <si>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</si>
  <si>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</si>
  <si>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</si>
  <si>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</si>
  <si>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</si>
  <si>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</si>
  <si>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</si>
  <si>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</si>
  <si>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</si>
  <si>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</si>
  <si>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</si>
  <si>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</si>
  <si>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</si>
  <si>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</si>
  <si>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</si>
  <si>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</si>
  <si>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</si>
  <si>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</si>
  <si>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</si>
  <si>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</si>
  <si>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</si>
  <si>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</si>
  <si>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</si>
  <si>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</si>
  <si>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</si>
  <si>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</si>
  <si>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</si>
  <si>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</si>
  <si>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</si>
  <si>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</si>
  <si>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</si>
  <si>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</si>
  <si>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</si>
  <si>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</si>
  <si>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</si>
  <si>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</si>
  <si>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</si>
  <si>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</si>
  <si>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</si>
  <si>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</si>
  <si>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</si>
  <si>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</si>
  <si>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</si>
  <si>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</si>
  <si>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</si>
  <si>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</si>
  <si>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</si>
  <si>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</si>
  <si>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</si>
  <si>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</si>
  <si>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</si>
  <si>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</si>
  <si>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</si>
  <si>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</si>
  <si>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</si>
  <si>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</si>
  <si>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</si>
  <si>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</si>
  <si>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</si>
  <si>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</si>
  <si>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</si>
  <si>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</si>
  <si>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</si>
  <si>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</si>
  <si>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</si>
  <si>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</si>
  <si>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</si>
  <si>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</si>
  <si>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</si>
  <si>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</si>
  <si>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</si>
  <si>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</si>
  <si>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</si>
  <si>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</si>
  <si>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</si>
  <si>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</si>
  <si>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</si>
  <si>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</si>
  <si>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</si>
  <si>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</si>
  <si>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</si>
  <si>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</si>
  <si>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</si>
  <si>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</si>
  <si>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</si>
  <si>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</si>
  <si>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</si>
  <si>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</si>
  <si>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</si>
  <si>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</si>
  <si>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</si>
  <si>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</si>
  <si>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</si>
  <si>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</si>
  <si>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</si>
  <si>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</si>
  <si>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</si>
  <si>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</si>
  <si>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</si>
  <si>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</si>
  <si>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</si>
  <si>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</si>
  <si>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</si>
  <si>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</si>
  <si>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</si>
  <si>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</si>
  <si>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</si>
  <si>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</si>
  <si>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</si>
  <si>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</si>
  <si>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</si>
  <si>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</si>
  <si>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</si>
  <si>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</si>
  <si>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</si>
  <si>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</si>
  <si>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</si>
  <si>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</si>
  <si>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</si>
  <si>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</si>
  <si>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</si>
  <si>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</si>
  <si>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</si>
  <si>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</si>
  <si>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</si>
  <si>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</si>
  <si>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</si>
  <si>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</si>
  <si>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</si>
  <si>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</si>
  <si>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</si>
  <si>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</si>
  <si>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</si>
  <si>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</si>
  <si>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</si>
  <si>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</si>
  <si>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</si>
  <si>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</si>
  <si>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</si>
  <si>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</si>
  <si>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</si>
  <si>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</si>
  <si>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</si>
  <si>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</si>
  <si>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</si>
  <si>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</si>
  <si>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</si>
  <si>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</si>
  <si>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</si>
  <si>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</si>
  <si>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</si>
  <si>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</si>
  <si>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</si>
  <si>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</si>
  <si>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</si>
  <si>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</si>
  <si>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</si>
  <si>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</si>
  <si>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</si>
  <si>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</si>
  <si>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</si>
  <si>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</si>
  <si>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</si>
  <si>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</si>
  <si>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</si>
  <si>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</si>
  <si>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</si>
  <si>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</si>
  <si>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</si>
  <si>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</si>
  <si>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</si>
  <si>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</si>
  <si>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</si>
  <si>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</si>
  <si>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</si>
  <si>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</si>
  <si>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</si>
  <si>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</si>
  <si>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</si>
  <si>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</si>
  <si>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</si>
  <si>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</si>
  <si>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</si>
  <si>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</si>
  <si>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</si>
  <si>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</si>
  <si>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</si>
  <si>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</si>
  <si>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</si>
  <si>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</si>
  <si>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</si>
  <si>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</si>
  <si>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</si>
  <si>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</si>
  <si>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</si>
  <si>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</si>
  <si>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</si>
  <si>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</si>
  <si>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</si>
  <si>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</si>
  <si>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</si>
  <si>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</si>
  <si>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</si>
  <si>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</si>
  <si>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</si>
  <si>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</si>
  <si>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</si>
  <si>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</si>
  <si>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</si>
  <si>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</si>
  <si>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</si>
  <si>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</si>
  <si>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</si>
  <si>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</si>
  <si>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</si>
  <si>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</si>
  <si>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</si>
  <si>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</si>
  <si>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</si>
  <si>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</si>
  <si>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</si>
  <si>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</si>
  <si>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</si>
  <si>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</si>
  <si>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</si>
  <si>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</si>
  <si>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</si>
  <si>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</si>
  <si>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</si>
  <si>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</si>
  <si>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</si>
  <si>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</si>
  <si>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</si>
  <si>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</si>
  <si>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</si>
  <si>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</si>
  <si>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</si>
  <si>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</si>
  <si>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</si>
  <si>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</si>
  <si>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</si>
  <si>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</si>
  <si>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</si>
  <si>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</si>
  <si>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</si>
  <si>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</si>
  <si>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</si>
  <si>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</si>
  <si>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</si>
  <si>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</si>
  <si>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</si>
  <si>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</si>
  <si>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</si>
  <si>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</si>
  <si>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</si>
  <si>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</si>
  <si>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</si>
  <si>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</si>
  <si>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</si>
  <si>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</si>
  <si>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</si>
  <si>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</si>
  <si>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</si>
  <si>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</si>
  <si>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</si>
  <si>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</si>
  <si>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</si>
  <si>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</si>
  <si>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</si>
  <si>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</si>
  <si>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</si>
  <si>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</si>
  <si>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</si>
  <si>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</si>
  <si>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</si>
  <si>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</si>
  <si>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</si>
  <si>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</si>
  <si>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</si>
  <si>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</si>
  <si>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</si>
  <si>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</si>
  <si>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</si>
  <si>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</si>
  <si>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</si>
  <si>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</si>
  <si>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</si>
  <si>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</si>
  <si>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</si>
  <si>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</si>
  <si>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</si>
  <si>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</si>
  <si>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</si>
  <si>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</si>
  <si>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</si>
  <si>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</si>
  <si>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</si>
  <si>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</si>
  <si>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</si>
  <si>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</si>
  <si>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</si>
  <si>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</si>
  <si>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</si>
  <si>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</si>
  <si>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</si>
  <si>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</si>
  <si>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</si>
  <si>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</si>
  <si>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</si>
  <si>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</si>
  <si>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</si>
  <si>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</si>
  <si>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</si>
  <si>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</si>
  <si>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</si>
  <si>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</si>
  <si>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</si>
  <si>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</si>
  <si>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</si>
  <si>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</si>
  <si>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</si>
  <si>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</si>
  <si>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</si>
  <si>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</si>
  <si>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</si>
  <si>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</si>
  <si>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</si>
  <si>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</si>
  <si>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</si>
  <si>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</si>
  <si>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</si>
  <si>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</si>
  <si>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</si>
  <si>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</si>
  <si>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</si>
  <si>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</si>
  <si>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</si>
  <si>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</si>
  <si>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</si>
  <si>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</si>
  <si>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</si>
  <si>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</si>
  <si>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</si>
  <si>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</si>
  <si>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</si>
  <si>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</si>
  <si>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</si>
  <si>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</si>
  <si>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</si>
  <si>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</si>
  <si>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</si>
  <si>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</si>
  <si>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</si>
  <si>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</si>
  <si>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</si>
  <si>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</si>
  <si>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</si>
  <si>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</si>
  <si>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</si>
  <si>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</si>
  <si>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</si>
  <si>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</si>
  <si>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</si>
  <si>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</si>
  <si>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</si>
  <si>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</si>
  <si>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</si>
  <si>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</si>
  <si>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</si>
  <si>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</si>
  <si>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</si>
  <si>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</si>
  <si>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</si>
  <si>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</si>
  <si>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</si>
  <si>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</si>
  <si>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</si>
  <si>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</si>
  <si>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</si>
  <si>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</si>
  <si>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</si>
  <si>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</si>
  <si>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</si>
  <si>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</si>
  <si>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</si>
  <si>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</si>
  <si>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</si>
  <si>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</si>
  <si>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</si>
  <si>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</si>
  <si>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</si>
  <si>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</si>
  <si>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</si>
  <si>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</si>
  <si>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</si>
  <si>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</si>
  <si>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</si>
  <si>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</si>
  <si>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</si>
  <si>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</si>
  <si>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</si>
  <si>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</si>
  <si>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</si>
  <si>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</si>
  <si>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</si>
  <si>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</si>
  <si>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</si>
  <si>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</si>
  <si>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</si>
  <si>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</si>
  <si>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</si>
  <si>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</si>
  <si>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</si>
  <si>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</si>
  <si>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</si>
  <si>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</si>
  <si>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</si>
  <si>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</si>
  <si>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</si>
  <si>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</si>
  <si>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</si>
  <si>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</si>
  <si>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</si>
  <si>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</si>
  <si>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</si>
  <si>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</si>
  <si>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</si>
  <si>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</si>
  <si>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</si>
  <si>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</si>
  <si>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</si>
  <si>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</si>
  <si>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</si>
  <si>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</si>
  <si>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</si>
  <si>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</si>
  <si>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</si>
  <si>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</si>
  <si>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</si>
  <si>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</si>
  <si>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</si>
  <si>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</si>
  <si>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</si>
  <si>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</si>
  <si>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</si>
  <si>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</si>
  <si>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</si>
  <si>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</si>
  <si>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</si>
  <si>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</si>
  <si>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</si>
  <si>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</si>
  <si>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</si>
  <si>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</si>
  <si>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</si>
  <si>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</si>
  <si>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</si>
  <si>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</si>
  <si>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</si>
  <si>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</si>
  <si>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</si>
  <si>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</si>
  <si>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</si>
  <si>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</si>
  <si>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</si>
  <si>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</si>
  <si>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</si>
  <si>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</si>
  <si>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</si>
  <si>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</si>
  <si>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</si>
  <si>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</si>
  <si>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</si>
  <si>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</si>
  <si>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</si>
  <si>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</si>
  <si>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</si>
  <si>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</si>
  <si>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</si>
  <si>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</si>
  <si>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</si>
  <si>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</si>
  <si>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</si>
  <si>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</si>
  <si>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</si>
  <si>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</si>
  <si>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</si>
  <si>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</si>
  <si>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</si>
  <si>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</si>
  <si>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</si>
  <si>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</si>
  <si>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</si>
  <si>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</si>
  <si>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</si>
  <si>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</si>
  <si>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</si>
  <si>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</si>
  <si>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</si>
  <si>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</si>
  <si>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</si>
  <si>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</si>
  <si>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</si>
  <si>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</si>
  <si>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</si>
  <si>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</si>
  <si>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</si>
  <si>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</si>
  <si>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</si>
  <si>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</si>
  <si>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</si>
  <si>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</si>
  <si>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</si>
  <si>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</si>
  <si>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</si>
  <si>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</si>
  <si>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</si>
  <si>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</si>
  <si>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</si>
  <si>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</si>
  <si>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</si>
  <si>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</si>
  <si>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</si>
  <si>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</si>
  <si>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</si>
  <si>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</si>
  <si>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</si>
  <si>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</si>
  <si>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</si>
  <si>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</si>
  <si>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</si>
  <si>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</si>
  <si>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</si>
  <si>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</si>
  <si>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</si>
  <si>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</si>
  <si>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</si>
  <si>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</si>
  <si>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</si>
  <si>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</si>
  <si>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</si>
  <si>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</si>
  <si>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</si>
  <si>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</si>
  <si>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</si>
  <si>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</si>
  <si>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</si>
  <si>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</si>
  <si>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</si>
  <si>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</si>
  <si>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</si>
  <si>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</si>
  <si>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</si>
  <si>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</si>
  <si>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</si>
  <si>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</si>
  <si>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</si>
  <si>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</si>
  <si>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</si>
  <si>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</si>
  <si>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</si>
  <si>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</si>
  <si>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</si>
  <si>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</si>
  <si>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</si>
  <si>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</si>
  <si>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</si>
  <si>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</si>
  <si>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</si>
  <si>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</si>
  <si>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</si>
  <si>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</si>
  <si>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</si>
  <si>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</si>
  <si>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</si>
  <si>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</si>
  <si>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</si>
  <si>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</si>
  <si>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</si>
  <si>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</si>
  <si>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</si>
  <si>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</si>
  <si>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</si>
  <si>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</si>
  <si>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</si>
  <si>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</si>
  <si>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</si>
  <si>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</si>
  <si>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</si>
  <si>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</si>
  <si>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</si>
  <si>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</si>
  <si>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</si>
  <si>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</si>
  <si>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</si>
  <si>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</si>
  <si>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</si>
  <si>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</si>
  <si>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</si>
  <si>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</si>
  <si>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</si>
  <si>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</si>
  <si>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</si>
  <si>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</si>
  <si>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</si>
  <si>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</si>
  <si>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</si>
  <si>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</si>
  <si>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</si>
  <si>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</si>
  <si>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</si>
  <si>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</si>
  <si>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</si>
  <si>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</si>
  <si>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</si>
  <si>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</si>
  <si>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</si>
  <si>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</si>
  <si>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</si>
  <si>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</si>
  <si>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</si>
  <si>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</si>
  <si>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</si>
  <si>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</si>
  <si>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</si>
  <si>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</si>
  <si>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</si>
  <si>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</si>
  <si>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</si>
  <si>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</si>
  <si>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</si>
  <si>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</si>
  <si>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</si>
  <si>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</si>
  <si>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</si>
  <si>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</si>
  <si>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</si>
  <si>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</si>
  <si>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</si>
  <si>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</si>
  <si>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</si>
  <si>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</si>
  <si>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</si>
  <si>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</si>
  <si>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</si>
  <si>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</si>
  <si>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</si>
  <si>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</si>
  <si>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</si>
  <si>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</si>
  <si>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</si>
  <si>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</si>
  <si>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</si>
  <si>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</si>
  <si>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</si>
  <si>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</si>
  <si>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</si>
  <si>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</si>
  <si>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</si>
  <si>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</si>
  <si>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</si>
  <si>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</si>
  <si>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</si>
  <si>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</si>
  <si>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</si>
  <si>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</si>
  <si>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</si>
  <si>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</si>
  <si>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</si>
  <si>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</si>
  <si>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</si>
  <si>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</si>
  <si>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</si>
  <si>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</si>
  <si>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</si>
  <si>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</si>
  <si>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</si>
  <si>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</si>
  <si>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</si>
  <si>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</si>
  <si>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</si>
  <si>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</si>
  <si>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</si>
  <si>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</si>
  <si>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</si>
  <si>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</si>
  <si>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</si>
  <si>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</si>
  <si>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</si>
  <si>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</si>
  <si>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</si>
  <si>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</si>
  <si>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</si>
  <si>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</si>
  <si>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</si>
  <si>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</si>
  <si>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</si>
  <si>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</si>
  <si>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</si>
  <si>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</si>
  <si>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</si>
  <si>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</si>
  <si>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</si>
  <si>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</si>
  <si>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</si>
  <si>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</si>
  <si>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</si>
  <si>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</si>
  <si>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</si>
  <si>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</si>
  <si>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</si>
  <si>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</si>
  <si>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</si>
  <si>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</si>
  <si>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</si>
  <si>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</si>
  <si>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</si>
  <si>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</si>
  <si>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</si>
  <si>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</si>
  <si>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</si>
  <si>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</si>
  <si>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</si>
  <si>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</si>
  <si>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</si>
  <si>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</si>
  <si>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</si>
  <si>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</si>
  <si>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</si>
  <si>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</si>
  <si>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</si>
  <si>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</si>
  <si>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</si>
  <si>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</si>
  <si>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</si>
  <si>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</si>
  <si>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</si>
  <si>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</si>
  <si>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</si>
  <si>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</si>
  <si>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</si>
  <si>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</si>
  <si>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</si>
  <si>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</si>
  <si>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</si>
  <si>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</si>
  <si>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</si>
  <si>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</si>
  <si>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</si>
  <si>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</si>
  <si>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</si>
  <si>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</si>
  <si>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</si>
  <si>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</si>
  <si>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</si>
  <si>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</si>
  <si>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</si>
  <si>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</si>
  <si>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</si>
  <si>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</si>
  <si>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</si>
  <si>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</si>
  <si>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</si>
  <si>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</si>
  <si>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</si>
  <si>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</si>
  <si>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</si>
  <si>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</si>
  <si>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</si>
  <si>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</si>
  <si>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</si>
  <si>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</si>
  <si>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</si>
  <si>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</si>
  <si>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</si>
  <si>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</si>
  <si>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</si>
  <si>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</si>
  <si>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</si>
  <si>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</si>
  <si>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</si>
  <si>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</si>
  <si>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</si>
  <si>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</si>
  <si>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</si>
  <si>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</si>
  <si>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</si>
  <si>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</si>
  <si>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</si>
  <si>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</si>
  <si>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</si>
  <si>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</si>
  <si>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</si>
  <si>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</si>
  <si>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</si>
  <si>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</si>
  <si>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</si>
  <si>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</si>
  <si>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</si>
  <si>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</si>
  <si>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</si>
  <si>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</si>
  <si>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</si>
  <si>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</si>
  <si>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</si>
  <si>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</si>
  <si>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</si>
  <si>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</si>
  <si>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</si>
  <si>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</si>
  <si>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</si>
  <si>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</si>
  <si>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</si>
  <si>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</si>
  <si>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</si>
  <si>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</si>
  <si>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</si>
  <si>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</si>
  <si>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</si>
  <si>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</si>
  <si>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</si>
  <si>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</si>
  <si>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</si>
  <si>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</si>
  <si>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</si>
  <si>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</si>
  <si>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</si>
  <si>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</si>
  <si>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</si>
  <si>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</si>
  <si>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</si>
  <si>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</si>
  <si>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</si>
  <si>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</si>
  <si>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</si>
  <si>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</si>
  <si>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</si>
  <si>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</si>
  <si>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</si>
  <si>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</si>
  <si>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</si>
  <si>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</si>
  <si>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</si>
  <si>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</si>
  <si>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</si>
  <si>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</si>
  <si>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</si>
  <si>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</si>
  <si>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</si>
  <si>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</si>
  <si>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</si>
  <si>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</si>
  <si>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</si>
  <si>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</si>
  <si>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</si>
  <si>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</si>
  <si>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</si>
  <si>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</si>
  <si>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</si>
  <si>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</si>
  <si>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</si>
  <si>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</si>
  <si>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</si>
  <si>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</si>
  <si>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</si>
  <si>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</si>
  <si>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</si>
  <si>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</si>
  <si>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</si>
  <si>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</si>
  <si>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</si>
  <si>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</si>
  <si>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</si>
  <si>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</si>
  <si>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</si>
  <si>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</si>
  <si>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</si>
  <si>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</si>
  <si>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</si>
  <si>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</si>
  <si>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</si>
  <si>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</si>
  <si>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</si>
  <si>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</si>
  <si>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</si>
  <si>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</si>
  <si>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</si>
  <si>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</si>
  <si>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</si>
  <si>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</si>
  <si>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</si>
  <si>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</si>
  <si>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</si>
  <si>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</si>
  <si>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</si>
  <si>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</si>
  <si>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</si>
  <si>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</si>
  <si>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</si>
  <si>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</si>
  <si>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</si>
  <si>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</si>
  <si>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</si>
  <si>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</si>
  <si>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</si>
  <si>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</si>
  <si>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</si>
  <si>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</si>
  <si>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</si>
  <si>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</si>
  <si>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</si>
  <si>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</si>
  <si>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</si>
  <si>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</si>
  <si>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</si>
  <si>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</si>
  <si>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</si>
  <si>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</si>
  <si>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</si>
  <si>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</si>
  <si>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</si>
  <si>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</si>
  <si>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</si>
  <si>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</si>
  <si>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</si>
  <si>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</si>
  <si>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</si>
  <si>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</si>
  <si>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</si>
  <si>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</si>
  <si>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</si>
  <si>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</si>
  <si>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</si>
  <si>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</si>
  <si>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</si>
  <si>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</si>
  <si>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</si>
  <si>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</si>
  <si>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</si>
  <si>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</si>
  <si>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</si>
  <si>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</si>
  <si>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</si>
  <si>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</si>
  <si>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</si>
  <si>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</si>
  <si>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</si>
  <si>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</si>
  <si>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</si>
  <si>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</si>
  <si>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</si>
  <si>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</si>
  <si>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</si>
  <si>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</si>
  <si>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</si>
  <si>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</si>
  <si>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</si>
  <si>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</si>
  <si>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</si>
  <si>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</si>
  <si>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</si>
  <si>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</si>
  <si>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</si>
  <si>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</si>
  <si>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</si>
  <si>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</si>
  <si>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</si>
  <si>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</si>
  <si>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</si>
  <si>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</si>
  <si>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</si>
  <si>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</si>
  <si>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</si>
  <si>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</si>
  <si>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</si>
  <si>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</si>
  <si>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</si>
  <si>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</si>
  <si>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</si>
  <si>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</si>
  <si>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</si>
  <si>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</si>
  <si>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</si>
  <si>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</si>
  <si>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</si>
  <si>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</si>
  <si>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</si>
  <si>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</si>
  <si>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</si>
  <si>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</si>
  <si>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</si>
  <si>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</si>
  <si>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</si>
  <si>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</si>
  <si>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</si>
  <si>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</si>
  <si>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</si>
  <si>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</si>
  <si>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</si>
  <si>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</si>
  <si>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</si>
  <si>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</si>
  <si>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</si>
  <si>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</si>
  <si>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</si>
  <si>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</si>
  <si>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</si>
  <si>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</si>
  <si>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</si>
  <si>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</si>
  <si>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</si>
  <si>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</si>
  <si>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</si>
  <si>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</si>
  <si>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</si>
  <si>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</si>
  <si>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</si>
  <si>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</si>
  <si>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</si>
  <si>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</si>
  <si>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</si>
  <si>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</si>
  <si>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</si>
  <si>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</si>
  <si>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</si>
  <si>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</si>
  <si>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</si>
  <si>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</si>
  <si>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</si>
  <si>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</si>
  <si>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</si>
  <si>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</si>
  <si>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</si>
  <si>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</si>
  <si>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</si>
  <si>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</si>
  <si>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</si>
  <si>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</si>
  <si>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</si>
  <si>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</si>
  <si>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</si>
  <si>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</si>
  <si>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</si>
  <si>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</si>
  <si>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</si>
  <si>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</si>
  <si>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</si>
  <si>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</si>
  <si>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</si>
  <si>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</si>
  <si>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</si>
  <si>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</si>
  <si>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</si>
  <si>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</si>
  <si>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</si>
  <si>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</si>
  <si>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</si>
  <si>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</si>
  <si>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</si>
  <si>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</si>
  <si>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</si>
  <si>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</si>
  <si>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</si>
  <si>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</si>
  <si>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</si>
  <si>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</si>
  <si>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</si>
  <si>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</si>
  <si>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</si>
  <si>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</si>
  <si>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</si>
  <si>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</si>
  <si>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</si>
  <si>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</si>
  <si>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</si>
  <si>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</si>
  <si>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</si>
  <si>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</si>
  <si>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</si>
  <si>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</si>
  <si>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</si>
  <si>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</si>
  <si>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</si>
  <si>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</si>
  <si>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</si>
  <si>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</si>
  <si>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</si>
  <si>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</si>
  <si>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</si>
  <si>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</si>
  <si>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</si>
  <si>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</si>
  <si>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</si>
  <si>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</si>
  <si>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</si>
  <si>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</si>
  <si>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</si>
  <si>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</si>
  <si>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</si>
  <si>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</si>
  <si>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</si>
  <si>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</si>
  <si>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</si>
  <si>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</si>
  <si>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</si>
  <si>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</si>
  <si>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</si>
  <si>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</si>
  <si>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</si>
  <si>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</si>
  <si>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</si>
  <si>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</si>
  <si>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</si>
  <si>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</si>
  <si>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</si>
  <si>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</si>
  <si>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</si>
  <si>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</si>
  <si>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</si>
  <si>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</si>
  <si>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</si>
  <si>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</si>
  <si>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</si>
  <si>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</si>
  <si>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</si>
  <si>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</si>
  <si>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</si>
  <si>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</si>
  <si>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</si>
  <si>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</si>
  <si>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</si>
  <si>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</si>
  <si>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</si>
  <si>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</si>
  <si>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</si>
  <si>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</si>
  <si>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</si>
  <si>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</si>
  <si>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</si>
  <si>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</si>
  <si>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</si>
  <si>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</si>
  <si>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</si>
  <si>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</si>
  <si>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</si>
  <si>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</si>
  <si>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</si>
  <si>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</si>
  <si>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</si>
  <si>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</si>
  <si>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</si>
  <si>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</si>
  <si>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</si>
  <si>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</si>
  <si>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</si>
  <si>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</si>
  <si>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</si>
  <si>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</si>
  <si>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</si>
  <si>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</si>
  <si>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</si>
  <si>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</si>
  <si>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</si>
  <si>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</si>
  <si>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</si>
  <si>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</si>
  <si>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</si>
  <si>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</si>
  <si>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</si>
  <si>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</si>
  <si>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</si>
  <si>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</si>
  <si>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</si>
  <si>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</si>
  <si>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</si>
  <si>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</si>
  <si>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</si>
  <si>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</si>
  <si>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</si>
  <si>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</si>
  <si>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</si>
  <si>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</si>
  <si>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</si>
  <si>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</si>
  <si>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</si>
  <si>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</si>
  <si>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</si>
  <si>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</si>
  <si>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</si>
  <si>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</si>
  <si>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</si>
  <si>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</si>
  <si>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</si>
  <si>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</si>
  <si>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</si>
  <si>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</si>
  <si>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</si>
  <si>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</si>
  <si>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</si>
  <si>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</si>
  <si>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</si>
  <si>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</si>
  <si>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</si>
  <si>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</si>
  <si>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</si>
  <si>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</si>
  <si>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</si>
  <si>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</si>
  <si>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</si>
  <si>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</si>
  <si>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</si>
  <si>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</si>
  <si>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</si>
  <si>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</si>
  <si>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</si>
  <si>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</si>
  <si>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</si>
  <si>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</si>
  <si>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</si>
  <si>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</si>
  <si>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</si>
  <si>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</si>
  <si>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</si>
  <si>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</si>
  <si>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</si>
  <si>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</si>
  <si>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</si>
  <si>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</si>
  <si>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</si>
  <si>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</si>
  <si>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</si>
  <si>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</si>
  <si>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</si>
  <si>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</si>
  <si>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</si>
  <si>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</si>
  <si>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</si>
  <si>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</si>
  <si>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</si>
  <si>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</si>
  <si>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</si>
  <si>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</si>
  <si>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</si>
  <si>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</si>
  <si>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</si>
  <si>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</si>
  <si>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</si>
  <si>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</si>
  <si>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</si>
  <si>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</si>
  <si>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</si>
  <si>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</si>
  <si>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</si>
  <si>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</si>
  <si>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</si>
  <si>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</si>
  <si>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</si>
  <si>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</si>
  <si>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</si>
  <si>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</si>
  <si>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</si>
  <si>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</si>
  <si>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</si>
  <si>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</si>
  <si>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</si>
  <si>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</si>
  <si>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</si>
  <si>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</si>
  <si>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</si>
  <si>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</si>
  <si>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</si>
  <si>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</si>
  <si>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</si>
  <si>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</si>
  <si>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</si>
  <si>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</si>
  <si>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</si>
  <si>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</si>
  <si>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</si>
  <si>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</si>
  <si>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</si>
  <si>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</si>
  <si>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</si>
  <si>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</si>
  <si>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</si>
  <si>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</si>
  <si>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</si>
  <si>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</si>
  <si>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</si>
  <si>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</si>
  <si>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</si>
  <si>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</si>
  <si>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</si>
  <si>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</si>
  <si>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</si>
  <si>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</si>
  <si>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</si>
  <si>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</si>
  <si>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</si>
  <si>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</si>
  <si>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</si>
  <si>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</si>
  <si>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</si>
  <si>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</si>
  <si>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</si>
  <si>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</si>
  <si>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</si>
  <si>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</si>
  <si>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</si>
  <si>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</si>
  <si>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</si>
  <si>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</si>
  <si>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</si>
  <si>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</si>
  <si>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</si>
  <si>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</si>
  <si>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</si>
  <si>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</si>
  <si>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</si>
  <si>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</si>
  <si>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</si>
  <si>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</si>
  <si>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</si>
  <si>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</si>
  <si>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</si>
  <si>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</si>
  <si>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</si>
  <si>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</si>
  <si>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</si>
  <si>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</si>
  <si>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</si>
  <si>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</si>
  <si>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</si>
  <si>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</si>
  <si>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</si>
  <si>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</si>
  <si>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</si>
  <si>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</si>
  <si>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</si>
  <si>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</si>
  <si>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</si>
  <si>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</si>
  <si>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</si>
  <si>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</si>
  <si>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</si>
  <si>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</si>
  <si>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</si>
  <si>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</si>
  <si>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</si>
  <si>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</si>
  <si>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</si>
  <si>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</si>
  <si>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</si>
  <si>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</si>
  <si>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</si>
  <si>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</si>
  <si>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</si>
  <si>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</si>
  <si>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</si>
  <si>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</si>
  <si>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</si>
  <si>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</si>
  <si>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</si>
  <si>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</si>
  <si>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</si>
  <si>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</si>
  <si>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</si>
  <si>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</si>
  <si>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</si>
  <si>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</si>
  <si>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</si>
  <si>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</si>
  <si>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</si>
  <si>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</si>
  <si>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</si>
  <si>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</si>
  <si>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</si>
  <si>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</si>
  <si>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</si>
  <si>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</si>
  <si>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</si>
  <si>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</si>
  <si>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</si>
  <si>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</si>
  <si>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</si>
  <si>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</si>
  <si>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</si>
  <si>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</si>
  <si>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</si>
  <si>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</si>
  <si>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</si>
  <si>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</si>
  <si>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</si>
  <si>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</si>
  <si>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</si>
  <si>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</si>
  <si>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</si>
  <si>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</si>
  <si>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</si>
  <si>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</si>
  <si>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</si>
  <si>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</si>
  <si>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</si>
  <si>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</si>
  <si>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</si>
  <si>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</si>
  <si>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</si>
  <si>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</si>
  <si>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</si>
  <si>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</si>
  <si>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</si>
  <si>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</si>
  <si>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</si>
  <si>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</si>
  <si>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</si>
  <si>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</si>
  <si>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</si>
  <si>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</si>
  <si>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</si>
  <si>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</si>
  <si>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</si>
  <si>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</si>
  <si>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</si>
  <si>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</si>
  <si>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</si>
  <si>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</si>
  <si>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</si>
  <si>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</si>
  <si>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</si>
  <si>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</si>
  <si>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</si>
  <si>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</si>
  <si>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</si>
  <si>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</si>
  <si>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</si>
  <si>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</si>
  <si>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</si>
  <si>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</si>
  <si>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</si>
  <si>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</si>
  <si>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</si>
  <si>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</si>
  <si>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</si>
  <si>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</si>
  <si>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</si>
  <si>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</si>
  <si>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</si>
  <si>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</si>
  <si>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</si>
  <si>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</si>
  <si>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</si>
  <si>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</si>
  <si>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</si>
  <si>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</si>
  <si>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</si>
  <si>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</si>
  <si>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</si>
  <si>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</si>
  <si>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</si>
  <si>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</si>
  <si>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</si>
  <si>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</si>
  <si>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</si>
  <si>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</si>
  <si>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</si>
  <si>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</si>
  <si>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</si>
  <si>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</si>
  <si>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</si>
  <si>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</si>
  <si>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</si>
  <si>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</si>
  <si>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</si>
  <si>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</si>
  <si>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</si>
  <si>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</si>
  <si>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</si>
  <si>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</si>
  <si>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</si>
  <si>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</si>
  <si>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</si>
  <si>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</si>
  <si>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</si>
  <si>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</si>
  <si>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</si>
  <si>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</si>
  <si>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</si>
  <si>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</si>
  <si>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</si>
  <si>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</si>
  <si>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</si>
  <si>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</si>
  <si>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</si>
  <si>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</si>
  <si>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</si>
  <si>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</si>
  <si>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</si>
  <si>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</si>
  <si>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</si>
  <si>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</si>
  <si>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</si>
  <si>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</si>
  <si>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</si>
  <si>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</si>
  <si>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</si>
  <si>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</si>
  <si>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</si>
  <si>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</si>
  <si>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</si>
  <si>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</si>
  <si>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</si>
  <si>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</si>
  <si>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</si>
  <si>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</si>
  <si>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</si>
  <si>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</si>
  <si>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</si>
  <si>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</si>
  <si>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</si>
  <si>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</si>
  <si>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</si>
  <si>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</si>
  <si>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</si>
  <si>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</si>
  <si>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</si>
  <si>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</si>
  <si>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</si>
  <si>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</si>
  <si>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</si>
  <si>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</si>
  <si>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</si>
  <si>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</si>
  <si>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</si>
  <si>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</si>
  <si>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</si>
  <si>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</si>
  <si>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</si>
  <si>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</si>
  <si>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</si>
  <si>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</si>
  <si>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</si>
  <si>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</si>
  <si>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</si>
  <si>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</si>
  <si>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</si>
  <si>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</si>
  <si>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</si>
  <si>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</si>
  <si>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</si>
  <si>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</si>
  <si>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</si>
  <si>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</si>
  <si>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</si>
  <si>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</si>
  <si>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</si>
  <si>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</si>
  <si>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</si>
  <si>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</si>
  <si>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</si>
  <si>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</si>
  <si>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</si>
  <si>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</si>
  <si>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</si>
  <si>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</si>
  <si>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</si>
  <si>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</si>
  <si>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</si>
  <si>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</si>
  <si>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</si>
  <si>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</si>
  <si>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</si>
  <si>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</si>
  <si>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</si>
  <si>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</si>
  <si>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</si>
  <si>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</si>
  <si>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</si>
  <si>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</si>
  <si>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</si>
  <si>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</si>
  <si>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</si>
  <si>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</si>
  <si>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</si>
  <si>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</si>
  <si>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</si>
  <si>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</si>
  <si>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</si>
  <si>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</si>
  <si>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</si>
  <si>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</si>
  <si>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</si>
  <si>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</si>
  <si>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</si>
  <si>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</si>
  <si>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</si>
  <si>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</si>
  <si>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</si>
  <si>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</si>
  <si>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</si>
  <si>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</si>
  <si>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</si>
  <si>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</si>
  <si>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</si>
  <si>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</si>
  <si>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</si>
  <si>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</si>
  <si>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</si>
  <si>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</si>
  <si>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</si>
  <si>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</si>
  <si>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</si>
  <si>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</si>
  <si>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</si>
  <si>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</si>
  <si>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</si>
  <si>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</si>
  <si>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</si>
  <si>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</si>
  <si>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</si>
  <si>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</si>
  <si>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</si>
  <si>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</si>
  <si>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</si>
  <si>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</si>
  <si>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</si>
  <si>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</si>
  <si>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</si>
  <si>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</si>
  <si>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</si>
  <si>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</si>
  <si>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</si>
  <si>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</si>
  <si>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</si>
  <si>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</si>
  <si>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</si>
  <si>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</si>
  <si>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</si>
  <si>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</si>
  <si>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</si>
  <si>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</si>
  <si>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</si>
  <si>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</si>
  <si>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</si>
  <si>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</si>
  <si>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</si>
  <si>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</si>
  <si>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</si>
  <si>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</si>
  <si>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</si>
  <si>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</si>
  <si>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</si>
  <si>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</si>
  <si>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</si>
  <si>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</si>
  <si>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</si>
  <si>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</si>
  <si>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</si>
  <si>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</si>
  <si>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</si>
  <si>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</si>
  <si>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</si>
  <si>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</si>
  <si>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</si>
  <si>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</si>
  <si>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</si>
  <si>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</si>
  <si>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</si>
  <si>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</si>
  <si>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</si>
  <si>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</si>
  <si>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</si>
  <si>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</si>
  <si>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</si>
  <si>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</si>
  <si>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</si>
  <si>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</si>
  <si>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</si>
  <si>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</si>
  <si>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</si>
  <si>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</si>
  <si>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</si>
  <si>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</si>
  <si>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</si>
  <si>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</si>
  <si>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</si>
  <si>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</si>
  <si>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</si>
  <si>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</si>
  <si>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</si>
  <si>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</si>
  <si>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</si>
  <si>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</si>
  <si>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</si>
  <si>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</si>
  <si>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</si>
  <si>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</si>
  <si>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</si>
  <si>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</si>
  <si>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</si>
  <si>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</si>
  <si>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</si>
  <si>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</si>
  <si>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</si>
  <si>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</si>
  <si>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</si>
  <si>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</si>
  <si>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</si>
  <si>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</si>
  <si>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</si>
  <si>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</si>
  <si>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</si>
  <si>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</si>
  <si>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</si>
  <si>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</si>
  <si>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</si>
  <si>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</si>
  <si>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</si>
  <si>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</si>
  <si>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</si>
  <si>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</si>
  <si>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</si>
  <si>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</si>
  <si>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</si>
  <si>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</si>
  <si>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</si>
  <si>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</si>
  <si>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</si>
  <si>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</si>
  <si>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</si>
  <si>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</si>
  <si>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</si>
  <si>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</si>
  <si>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</si>
  <si>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</si>
  <si>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</si>
  <si>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</si>
  <si>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</si>
  <si>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</si>
  <si>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</si>
  <si>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</si>
  <si>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</si>
  <si>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</si>
  <si>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</si>
  <si>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</si>
  <si>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</si>
  <si>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</si>
  <si>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</si>
  <si>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</si>
  <si>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</si>
  <si>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</si>
  <si>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</si>
  <si>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</si>
  <si>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</si>
  <si>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</si>
  <si>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</si>
  <si>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</si>
  <si>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</si>
  <si>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</si>
  <si>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</si>
  <si>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</si>
  <si>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</si>
  <si>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</si>
  <si>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</si>
  <si>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</si>
  <si>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</si>
  <si>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</si>
  <si>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</si>
  <si>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</si>
  <si>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</si>
  <si>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</si>
  <si>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</si>
  <si>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</si>
  <si>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</si>
  <si>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</si>
  <si>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</si>
  <si>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</si>
  <si>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</si>
  <si>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</si>
  <si>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</si>
  <si>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</si>
  <si>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</si>
  <si>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</si>
  <si>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</si>
  <si>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</si>
  <si>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</si>
  <si>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</si>
  <si>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</si>
  <si>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</si>
  <si>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</si>
  <si>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</si>
  <si>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</si>
  <si>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</si>
  <si>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</si>
  <si>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</si>
  <si>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</si>
  <si>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</si>
  <si>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</si>
  <si>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</si>
  <si>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</si>
  <si>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</si>
  <si>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</si>
  <si>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</si>
  <si>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</si>
  <si>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</si>
  <si>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</si>
  <si>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</si>
  <si>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</si>
  <si>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</si>
  <si>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</si>
  <si>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</si>
  <si>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</si>
  <si>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</si>
  <si>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</si>
  <si>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</si>
  <si>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</si>
  <si>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</si>
  <si>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</si>
  <si>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</si>
  <si>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</si>
  <si>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</si>
  <si>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</si>
  <si>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</si>
  <si>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</si>
  <si>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</si>
  <si>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</si>
  <si>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</si>
  <si>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</si>
  <si>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</si>
  <si>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</si>
  <si>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</si>
  <si>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</si>
  <si>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</si>
  <si>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</si>
  <si>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</si>
  <si>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</si>
  <si>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</si>
  <si>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</si>
  <si>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</si>
  <si>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</si>
  <si>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</si>
  <si>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</si>
  <si>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</si>
  <si>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</si>
  <si>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</si>
  <si>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</si>
  <si>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</si>
  <si>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</si>
  <si>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</si>
  <si>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</si>
  <si>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</si>
  <si>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</si>
  <si>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</si>
  <si>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</si>
  <si>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</si>
  <si>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</si>
  <si>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</si>
  <si>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</si>
  <si>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</si>
  <si>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</si>
  <si>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</si>
  <si>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</si>
  <si>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</si>
  <si>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</si>
  <si>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</si>
  <si>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</si>
  <si>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</si>
  <si>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</si>
  <si>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</si>
  <si>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</si>
  <si>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</si>
  <si>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</si>
  <si>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</si>
  <si>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</si>
  <si>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</si>
  <si>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</si>
  <si>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</si>
  <si>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</si>
  <si>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</si>
  <si>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</si>
  <si>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</si>
  <si>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</si>
  <si>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</si>
  <si>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</si>
  <si>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</si>
  <si>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</si>
  <si>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</si>
  <si>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</si>
  <si>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</si>
  <si>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</si>
  <si>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</si>
  <si>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</si>
  <si>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</si>
  <si>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</si>
  <si>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</si>
  <si>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</si>
  <si>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</si>
  <si>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</si>
  <si>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</si>
  <si>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</si>
  <si>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</si>
  <si>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</si>
  <si>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</si>
  <si>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</si>
  <si>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</si>
  <si>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</si>
  <si>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</si>
  <si>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</si>
  <si>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</si>
  <si>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</si>
  <si>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</si>
  <si>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</si>
  <si>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</si>
  <si>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</si>
  <si>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</si>
  <si>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</si>
  <si>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</si>
  <si>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</si>
  <si>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</si>
  <si>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</si>
  <si>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</si>
  <si>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</si>
  <si>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</si>
  <si>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</si>
  <si>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</si>
  <si>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</si>
  <si>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</si>
  <si>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</si>
  <si>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</si>
  <si>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</si>
  <si>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</si>
  <si>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</si>
  <si>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</si>
  <si>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</si>
  <si>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</si>
  <si>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</si>
  <si>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</si>
  <si>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</si>
  <si>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</si>
  <si>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</si>
  <si>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</si>
  <si>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</si>
  <si>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</si>
  <si>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</si>
  <si>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</si>
  <si>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</si>
  <si>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</si>
  <si>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</si>
  <si>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</si>
  <si>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</si>
  <si>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</si>
  <si>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</si>
  <si>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</si>
  <si>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</si>
  <si>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</si>
  <si>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</si>
  <si>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</si>
  <si>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</si>
  <si>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</si>
  <si>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</si>
  <si>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</si>
  <si>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</si>
  <si>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</si>
  <si>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</si>
  <si>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</si>
  <si>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</si>
  <si>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</si>
  <si>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</si>
  <si>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</si>
  <si>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</si>
  <si>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</si>
  <si>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</si>
  <si>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</si>
  <si>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</si>
  <si>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</si>
  <si>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</si>
  <si>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</si>
  <si>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</si>
  <si>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</si>
  <si>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</si>
  <si>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</si>
  <si>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</si>
  <si>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</si>
  <si>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</si>
  <si>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</si>
  <si>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</si>
  <si>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</si>
  <si>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</si>
  <si>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</si>
  <si>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</si>
  <si>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</si>
  <si>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</si>
  <si>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</si>
  <si>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</si>
  <si>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</si>
  <si>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</si>
  <si>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</si>
  <si>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</si>
  <si>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</si>
  <si>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</si>
  <si>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</si>
  <si>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</si>
  <si>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</si>
  <si>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</si>
  <si>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</si>
  <si>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</si>
  <si>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</si>
  <si>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</si>
  <si>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</si>
  <si>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</si>
  <si>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</si>
  <si>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</si>
  <si>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</si>
  <si>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</si>
  <si>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</si>
  <si>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</si>
  <si>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</si>
  <si>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</si>
  <si>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</si>
  <si>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</si>
  <si>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</si>
  <si>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</si>
  <si>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</si>
  <si>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</si>
  <si>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</si>
  <si>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</si>
  <si>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</si>
  <si>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</si>
  <si>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</si>
  <si>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</si>
  <si>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</si>
  <si>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</si>
  <si>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</si>
  <si>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</si>
  <si>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</si>
  <si>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</si>
  <si>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</si>
  <si>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</si>
  <si>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</si>
  <si>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</si>
  <si>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</si>
  <si>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</si>
  <si>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</si>
  <si>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</si>
  <si>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</si>
  <si>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</si>
  <si>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</si>
  <si>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</si>
  <si>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</si>
  <si>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</si>
  <si>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</si>
  <si>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</si>
  <si>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</si>
  <si>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</si>
  <si>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</si>
  <si>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</si>
  <si>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</si>
  <si>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</si>
  <si>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</si>
  <si>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</si>
  <si>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</si>
  <si>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</si>
  <si>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</si>
  <si>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</si>
  <si>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</si>
  <si>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</si>
  <si>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</si>
  <si>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</si>
  <si>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</si>
  <si>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</si>
  <si>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</si>
  <si>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</si>
  <si>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</si>
  <si>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</si>
  <si>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</si>
  <si>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</si>
  <si>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</si>
  <si>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</si>
  <si>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</si>
  <si>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</si>
  <si>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</si>
  <si>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</si>
  <si>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</si>
  <si>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</si>
  <si>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</si>
  <si>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</si>
  <si>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</si>
  <si>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</si>
  <si>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</si>
  <si>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</si>
  <si>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</si>
  <si>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</si>
  <si>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</si>
  <si>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</si>
  <si>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</si>
  <si>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</si>
  <si>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</si>
  <si>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</si>
  <si>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</si>
  <si>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</si>
  <si>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</si>
  <si>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</si>
  <si>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</si>
  <si>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</si>
  <si>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</si>
  <si>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</si>
  <si>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</si>
  <si>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</si>
  <si>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</si>
  <si>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</si>
  <si>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</si>
  <si>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</si>
  <si>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</si>
  <si>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</si>
  <si>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</si>
  <si>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</si>
  <si>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</si>
  <si>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</si>
  <si>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</si>
  <si>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</si>
  <si>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</si>
  <si>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</si>
  <si>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</si>
  <si>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</si>
  <si>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</si>
  <si>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</si>
  <si>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</si>
  <si>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</si>
  <si>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</si>
  <si>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</si>
  <si>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</si>
  <si>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</si>
  <si>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</si>
  <si>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</si>
  <si>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</si>
  <si>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</si>
  <si>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</si>
  <si>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</si>
  <si>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</si>
  <si>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</si>
  <si>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</si>
  <si>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</si>
  <si>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</si>
  <si>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</si>
  <si>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</si>
  <si>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</si>
  <si>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</si>
  <si>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</si>
  <si>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</si>
  <si>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</si>
  <si>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</si>
  <si>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</si>
  <si>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</si>
  <si>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</si>
  <si>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</si>
  <si>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</si>
  <si>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</si>
  <si>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</si>
  <si>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</si>
  <si>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</si>
  <si>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</si>
  <si>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</si>
  <si>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</si>
  <si>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</si>
  <si>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</si>
  <si>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</si>
  <si>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</si>
  <si>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</si>
  <si>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</si>
  <si>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</si>
  <si>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</si>
  <si>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</si>
  <si>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</si>
  <si>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</si>
  <si>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</si>
  <si>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</si>
  <si>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</si>
  <si>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</si>
  <si>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</si>
  <si>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</si>
  <si>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</si>
  <si>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</si>
  <si>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</si>
  <si>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</si>
  <si>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</si>
  <si>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</si>
  <si>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</si>
  <si>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</si>
  <si>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</si>
  <si>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</si>
  <si>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</si>
  <si>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</si>
  <si>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</si>
  <si>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</si>
  <si>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</si>
  <si>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</si>
  <si>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</si>
  <si>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</si>
  <si>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</si>
  <si>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</si>
  <si>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</si>
  <si>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</si>
  <si>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</si>
  <si>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</si>
  <si>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</si>
  <si>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</si>
  <si>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</si>
  <si>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</si>
  <si>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</si>
  <si>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</si>
  <si>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</si>
  <si>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</si>
  <si>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</si>
  <si>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</si>
  <si>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</si>
  <si>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</si>
  <si>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</si>
  <si>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</si>
  <si>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</si>
  <si>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</si>
  <si>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</si>
  <si>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</si>
  <si>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</si>
  <si>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</si>
  <si>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</si>
  <si>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</si>
  <si>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</si>
  <si>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</si>
  <si>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</si>
  <si>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</si>
  <si>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</si>
  <si>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</si>
  <si>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</si>
  <si>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</si>
  <si>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</si>
  <si>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</si>
  <si>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</si>
  <si>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</si>
  <si>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</si>
  <si>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</si>
  <si>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</si>
  <si>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</si>
  <si>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</si>
  <si>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</si>
  <si>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</si>
  <si>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</si>
  <si>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</si>
  <si>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</si>
  <si>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</si>
  <si>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</si>
  <si>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</si>
  <si>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</si>
  <si>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</si>
  <si>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</si>
  <si>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</si>
  <si>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</si>
  <si>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</si>
  <si>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</si>
  <si>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</si>
  <si>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</si>
  <si>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</si>
  <si>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</si>
  <si>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</si>
  <si>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</si>
  <si>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</si>
  <si>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</si>
  <si>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</si>
  <si>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</si>
  <si>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</si>
  <si>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</si>
  <si>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</si>
  <si>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</si>
  <si>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</si>
  <si>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</si>
  <si>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</si>
  <si>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</si>
  <si>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</si>
  <si>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</si>
  <si>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</si>
  <si>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</si>
  <si>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</si>
  <si>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</si>
  <si>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</si>
  <si>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</si>
  <si>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</si>
  <si>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</si>
  <si>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</si>
  <si>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</si>
  <si>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</si>
  <si>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</si>
  <si>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</si>
  <si>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</si>
  <si>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</si>
  <si>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</si>
  <si>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</si>
  <si>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</si>
  <si>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</si>
  <si>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</si>
  <si>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</si>
  <si>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</si>
  <si>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</si>
  <si>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</si>
  <si>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</si>
  <si>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</si>
  <si>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</si>
  <si>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</si>
  <si>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</si>
  <si>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</si>
  <si>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</si>
  <si>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</si>
  <si>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</si>
  <si>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</si>
  <si>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</si>
  <si>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</si>
  <si>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</si>
  <si>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</si>
  <si>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</si>
  <si>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</si>
  <si>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</si>
  <si>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</si>
  <si>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</si>
  <si>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</si>
  <si>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</si>
  <si>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</si>
  <si>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</si>
  <si>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</si>
  <si>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</si>
  <si>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</si>
  <si>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</si>
  <si>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</si>
  <si>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</si>
  <si>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</si>
  <si>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</si>
  <si>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</si>
  <si>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</si>
  <si>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</si>
  <si>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</si>
  <si>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</si>
  <si>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</si>
  <si>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</si>
  <si>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</si>
  <si>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</si>
  <si>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</si>
  <si>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</si>
  <si>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</si>
  <si>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</si>
  <si>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</si>
  <si>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</si>
  <si>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</si>
  <si>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</si>
  <si>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</si>
  <si>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</si>
  <si>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</si>
  <si>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</si>
  <si>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</si>
  <si>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</si>
  <si>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</si>
  <si>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</si>
  <si>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</si>
  <si>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</si>
  <si>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</si>
  <si>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</si>
  <si>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</si>
  <si>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</si>
  <si>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</si>
  <si>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</si>
  <si>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</si>
  <si>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</si>
  <si>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</si>
  <si>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</si>
  <si>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</si>
  <si>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</si>
  <si>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</si>
  <si>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</si>
  <si>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</si>
  <si>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</si>
  <si>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</si>
  <si>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</si>
  <si>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</si>
  <si>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</si>
  <si>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</si>
  <si>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</si>
  <si>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</si>
  <si>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</si>
  <si>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</si>
  <si>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</si>
  <si>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</si>
  <si>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</si>
  <si>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</si>
  <si>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</si>
  <si>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</si>
  <si>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</si>
  <si>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</si>
  <si>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</si>
  <si>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</si>
  <si>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</si>
  <si>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</si>
  <si>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</si>
  <si>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</si>
  <si>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</si>
  <si>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</si>
  <si>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</si>
  <si>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</si>
  <si>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</si>
  <si>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</si>
  <si>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</si>
  <si>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</si>
  <si>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</si>
  <si>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</si>
  <si>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</si>
  <si>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</si>
  <si>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</si>
  <si>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</si>
  <si>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</si>
  <si>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</si>
  <si>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</si>
  <si>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</si>
  <si>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</si>
  <si>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</si>
  <si>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</si>
  <si>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</si>
  <si>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</si>
  <si>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</si>
  <si>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</si>
  <si>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</si>
  <si>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</si>
  <si>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</si>
  <si>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</si>
  <si>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</si>
  <si>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</si>
  <si>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</si>
  <si>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</si>
  <si>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</si>
  <si>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</si>
  <si>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</si>
  <si>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</si>
  <si>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</si>
  <si>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</si>
  <si>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</si>
  <si>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</si>
  <si>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</si>
  <si>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</si>
  <si>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</si>
  <si>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</si>
  <si>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</si>
  <si>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</si>
  <si>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</si>
  <si>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</si>
  <si>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</si>
  <si>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</si>
  <si>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</si>
  <si>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</si>
  <si>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</si>
  <si>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</si>
  <si>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</si>
  <si>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</si>
  <si>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</si>
  <si>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</si>
  <si>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</si>
  <si>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</si>
  <si>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</si>
  <si>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</si>
  <si>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</si>
  <si>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</si>
  <si>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</si>
  <si>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</si>
  <si>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</si>
  <si>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</si>
  <si>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</si>
  <si>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</si>
  <si>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</si>
  <si>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</si>
  <si>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</si>
  <si>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</si>
  <si>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</si>
  <si>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</si>
  <si>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</si>
  <si>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</si>
  <si>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</si>
  <si>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</si>
  <si>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</si>
  <si>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</si>
  <si>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</si>
  <si>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</si>
  <si>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</si>
  <si>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</si>
  <si>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</si>
  <si>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</si>
  <si>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</si>
  <si>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</si>
  <si>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</si>
  <si>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</si>
  <si>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</si>
  <si>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</si>
  <si>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</si>
  <si>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</si>
  <si>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</si>
  <si>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</si>
  <si>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</si>
  <si>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</si>
  <si>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</si>
  <si>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</si>
  <si>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</si>
  <si>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</si>
  <si>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</si>
  <si>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</si>
  <si>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</si>
  <si>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</si>
  <si>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</si>
  <si>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</si>
  <si>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</si>
  <si>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</si>
  <si>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</si>
  <si>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</si>
  <si>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</si>
  <si>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</si>
  <si>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</si>
  <si>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</si>
  <si>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</si>
  <si>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</si>
  <si>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</si>
  <si>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</si>
  <si>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</si>
  <si>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</si>
  <si>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</si>
  <si>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</si>
  <si>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</si>
  <si>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</si>
  <si>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</si>
  <si>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</si>
  <si>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</si>
  <si>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</si>
  <si>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</si>
  <si>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</si>
  <si>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</si>
  <si>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</si>
  <si>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</si>
  <si>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</si>
  <si>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</si>
  <si>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</si>
  <si>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</si>
  <si>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</si>
  <si>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</si>
  <si>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</si>
  <si>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</si>
  <si>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</si>
  <si>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</si>
  <si>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</si>
  <si>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</si>
  <si>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</si>
  <si>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</si>
  <si>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</si>
  <si>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</si>
  <si>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</si>
  <si>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</si>
  <si>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</si>
  <si>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</si>
  <si>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</si>
  <si>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</si>
  <si>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</si>
  <si>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</si>
  <si>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</si>
  <si>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</si>
  <si>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</si>
  <si>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</si>
  <si>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</si>
  <si>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</si>
  <si>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</si>
  <si>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</si>
  <si>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</si>
  <si>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</si>
  <si>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</si>
  <si>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</si>
  <si>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</si>
  <si>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</si>
  <si>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</si>
  <si>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</si>
  <si>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</si>
  <si>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</si>
  <si>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</si>
  <si>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</si>
  <si>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</si>
  <si>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</si>
  <si>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</si>
  <si>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</si>
  <si>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</si>
  <si>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</si>
  <si>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</si>
  <si>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</si>
  <si>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</si>
  <si>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</si>
  <si>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</si>
  <si>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</si>
  <si>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</si>
  <si>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</si>
  <si>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</si>
  <si>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</si>
  <si>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</si>
  <si>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</si>
  <si>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</si>
  <si>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</si>
  <si>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</si>
  <si>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</si>
  <si>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</si>
  <si>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</si>
  <si>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</si>
  <si>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</si>
  <si>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</si>
  <si>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</si>
  <si>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</si>
  <si>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</si>
  <si>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</si>
  <si>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</si>
  <si>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</si>
  <si>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</si>
  <si>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</si>
  <si>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</si>
  <si>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</si>
  <si>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</si>
  <si>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</si>
  <si>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</si>
  <si>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</si>
  <si>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</si>
  <si>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</si>
  <si>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</si>
  <si>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</si>
  <si>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</si>
  <si>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</si>
  <si>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</si>
  <si>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</si>
  <si>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</si>
  <si>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</si>
  <si>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</si>
  <si>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</si>
  <si>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</si>
  <si>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</si>
  <si>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</si>
  <si>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</si>
  <si>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</si>
  <si>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</si>
  <si>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</si>
  <si>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</si>
  <si>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</si>
  <si>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</si>
  <si>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</si>
  <si>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</si>
  <si>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</si>
  <si>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</si>
  <si>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</si>
  <si>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</si>
  <si>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</si>
  <si>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</si>
  <si>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</si>
  <si>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</si>
  <si>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</si>
  <si>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</si>
  <si>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</si>
  <si>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</si>
  <si>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</si>
  <si>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</si>
  <si>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</si>
  <si>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</si>
  <si>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</si>
  <si>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</si>
  <si>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</si>
  <si>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</si>
  <si>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</si>
  <si>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</si>
  <si>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</si>
  <si>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</si>
  <si>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</si>
  <si>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</si>
  <si>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</si>
  <si>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</si>
  <si>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</si>
  <si>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</si>
  <si>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</si>
  <si>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</si>
  <si>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</si>
  <si>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</si>
  <si>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</si>
  <si>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</si>
  <si>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</si>
  <si>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</si>
  <si>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</si>
  <si>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</si>
  <si>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</si>
  <si>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</si>
  <si>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</si>
  <si>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</si>
  <si>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</si>
  <si>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</si>
  <si>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</si>
  <si>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</si>
  <si>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</si>
  <si>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</si>
  <si>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</si>
  <si>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</si>
  <si>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</si>
  <si>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</si>
  <si>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</si>
  <si>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</si>
  <si>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</si>
  <si>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</si>
  <si>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</si>
  <si>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</si>
  <si>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</si>
  <si>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</si>
  <si>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</si>
  <si>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</si>
  <si>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</si>
  <si>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</si>
  <si>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</si>
  <si>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</si>
  <si>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</si>
  <si>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</si>
  <si>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</si>
  <si>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</si>
  <si>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</si>
  <si>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</si>
  <si>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</si>
  <si>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</si>
  <si>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</si>
  <si>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</si>
  <si>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</si>
  <si>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</si>
  <si>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</si>
  <si>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</si>
  <si>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</si>
  <si>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</si>
  <si>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</si>
  <si>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</si>
  <si>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</si>
  <si>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</si>
  <si>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</si>
  <si>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</si>
  <si>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</si>
  <si>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</si>
  <si>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</si>
  <si>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</si>
  <si>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</si>
  <si>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</si>
  <si>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</si>
  <si>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</si>
  <si>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</si>
  <si>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</si>
  <si>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</si>
  <si>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</si>
  <si>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</si>
  <si>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</si>
  <si>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</si>
  <si>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</si>
  <si>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</si>
  <si>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</si>
  <si>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</si>
  <si>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</si>
  <si>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</si>
  <si>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</si>
  <si>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</si>
  <si>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</si>
  <si>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</si>
  <si>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</si>
  <si>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</si>
  <si>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</si>
  <si>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</si>
  <si>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</si>
  <si>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</si>
  <si>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</si>
  <si>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</si>
  <si>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</si>
  <si>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</si>
  <si>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</si>
  <si>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</si>
  <si>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</si>
  <si>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</si>
  <si>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</si>
  <si>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</si>
  <si>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</si>
  <si>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</si>
  <si>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</si>
  <si>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</si>
  <si>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</si>
  <si>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</si>
  <si>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</si>
  <si>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</si>
  <si>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</si>
  <si>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</si>
  <si>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</si>
  <si>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</si>
  <si>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</si>
  <si>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</si>
  <si>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</si>
  <si>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</si>
  <si>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</si>
  <si>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</si>
  <si>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</si>
  <si>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</si>
  <si>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</si>
  <si>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</si>
  <si>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</si>
  <si>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</si>
  <si>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</si>
  <si>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</si>
  <si>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</si>
  <si>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</si>
  <si>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</si>
  <si>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</si>
  <si>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</si>
  <si>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</si>
  <si>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</si>
  <si>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</si>
  <si>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</si>
  <si>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</si>
  <si>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</si>
  <si>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</si>
  <si>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</si>
  <si>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</si>
  <si>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</si>
  <si>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</si>
  <si>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</si>
  <si>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</si>
  <si>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</si>
  <si>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</si>
  <si>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</si>
  <si>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</si>
  <si>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</si>
  <si>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</si>
  <si>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</si>
  <si>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</si>
  <si>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</si>
  <si>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</si>
  <si>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</si>
  <si>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</si>
  <si>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</si>
  <si>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</si>
  <si>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</si>
  <si>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</si>
  <si>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</si>
  <si>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</si>
  <si>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</si>
  <si>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</si>
  <si>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</si>
  <si>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</si>
  <si>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</si>
  <si>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</si>
  <si>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</si>
  <si>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</si>
  <si>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</si>
  <si>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</si>
  <si>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</si>
  <si>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</si>
  <si>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</si>
  <si>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</si>
  <si>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</si>
  <si>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</si>
  <si>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</si>
  <si>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</si>
  <si>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</si>
  <si>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</si>
  <si>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</si>
  <si>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</si>
  <si>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</si>
  <si>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</si>
  <si>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</si>
  <si>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</si>
  <si>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</si>
  <si>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</si>
  <si>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</si>
  <si>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</si>
  <si>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</si>
  <si>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</si>
  <si>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</si>
  <si>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</si>
  <si>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</si>
  <si>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</si>
  <si>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</si>
  <si>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</si>
  <si>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</si>
  <si>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</si>
  <si>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</si>
  <si>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</si>
  <si>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</si>
  <si>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</si>
  <si>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</si>
  <si>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</si>
  <si>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</si>
  <si>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</si>
  <si>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</si>
  <si>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</si>
  <si>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</si>
  <si>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</si>
  <si>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</si>
  <si>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</si>
  <si>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</si>
  <si>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</si>
  <si>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</si>
  <si>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</si>
  <si>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</si>
  <si>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</si>
  <si>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</si>
  <si>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</si>
  <si>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</si>
  <si>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</si>
  <si>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</si>
  <si>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</si>
  <si>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</si>
  <si>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</si>
  <si>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</si>
  <si>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</si>
  <si>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</si>
  <si>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</si>
  <si>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</si>
  <si>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</si>
  <si>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</si>
  <si>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</si>
  <si>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</si>
  <si>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</si>
  <si>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</si>
  <si>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</si>
  <si>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</si>
  <si>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</si>
  <si>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</si>
  <si>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</si>
  <si>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</si>
  <si>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</si>
  <si>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</si>
  <si>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</si>
  <si>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</si>
  <si>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</si>
  <si>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</si>
  <si>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</si>
  <si>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</si>
  <si>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</si>
  <si>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</si>
  <si>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</si>
  <si>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</si>
  <si>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</si>
  <si>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</si>
  <si>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</si>
  <si>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</si>
  <si>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</si>
  <si>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</si>
  <si>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</si>
  <si>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</si>
  <si>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</si>
  <si>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</si>
  <si>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</si>
  <si>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</si>
  <si>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</si>
  <si>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</si>
  <si>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</si>
  <si>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</si>
  <si>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</si>
  <si>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</si>
  <si>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</si>
  <si>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</si>
  <si>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</si>
  <si>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</si>
  <si>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</si>
  <si>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</si>
  <si>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</si>
  <si>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</si>
  <si>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</si>
  <si>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</si>
  <si>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</si>
  <si>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</si>
  <si>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</si>
  <si>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</si>
  <si>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</si>
  <si>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</si>
  <si>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</si>
  <si>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</si>
  <si>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</si>
  <si>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</si>
  <si>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</si>
  <si>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</si>
  <si>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</si>
  <si>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</si>
  <si>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</si>
  <si>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</si>
  <si>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</si>
  <si>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</si>
  <si>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</si>
  <si>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</si>
  <si>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</si>
  <si>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</si>
  <si>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</si>
  <si>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</si>
  <si>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</si>
  <si>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</si>
  <si>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</si>
  <si>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</si>
  <si>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</si>
  <si>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</si>
  <si>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</si>
  <si>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</si>
  <si>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</si>
  <si>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</si>
  <si>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</si>
  <si>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</si>
  <si>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</si>
  <si>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</si>
  <si>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</si>
  <si>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</si>
  <si>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</si>
  <si>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</si>
  <si>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</si>
  <si>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</si>
  <si>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</si>
  <si>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</si>
  <si>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</si>
  <si>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</si>
  <si>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</si>
  <si>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</si>
  <si>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</si>
  <si>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</si>
  <si>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</si>
  <si>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</si>
  <si>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</si>
  <si>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</si>
  <si>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</si>
  <si>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</si>
  <si>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</si>
  <si>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</si>
  <si>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</si>
  <si>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</si>
  <si>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</si>
  <si>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</si>
  <si>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</si>
  <si>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</si>
  <si>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</si>
  <si>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</si>
  <si>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</si>
  <si>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</si>
  <si>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</si>
  <si>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</si>
  <si>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</si>
  <si>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</si>
  <si>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</si>
  <si>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</si>
  <si>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</si>
  <si>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</si>
  <si>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</si>
  <si>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</si>
  <si>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</si>
  <si>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</si>
  <si>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</si>
  <si>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</si>
  <si>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</si>
  <si>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</si>
  <si>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</si>
  <si>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</si>
  <si>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</si>
  <si>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</si>
  <si>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</si>
  <si>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</si>
  <si>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</si>
  <si>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</si>
  <si>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</si>
  <si>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</si>
  <si>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</si>
  <si>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</si>
  <si>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</si>
  <si>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</si>
  <si>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</si>
  <si>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</si>
  <si>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</si>
  <si>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</si>
  <si>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</si>
  <si>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</si>
  <si>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</si>
  <si>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</si>
  <si>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</si>
  <si>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</si>
  <si>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</si>
  <si>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</si>
  <si>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</si>
  <si>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</si>
  <si>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</si>
  <si>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</si>
  <si>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</si>
  <si>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</si>
  <si>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</si>
  <si>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</si>
  <si>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</si>
  <si>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</si>
  <si>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</si>
  <si>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</si>
  <si>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</si>
  <si>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</si>
  <si>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</si>
  <si>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</si>
  <si>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</si>
  <si>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</si>
  <si>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</si>
  <si>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</si>
  <si>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</si>
  <si>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</si>
  <si>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</si>
  <si>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</si>
  <si>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</si>
  <si>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</si>
  <si>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</si>
  <si>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</si>
  <si>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</si>
  <si>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</si>
  <si>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</si>
  <si>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</si>
  <si>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</si>
  <si>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</si>
  <si>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</si>
  <si>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</si>
  <si>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</si>
  <si>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</si>
  <si>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</si>
  <si>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</si>
  <si>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</si>
  <si>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</si>
  <si>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</si>
  <si>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</si>
  <si>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</si>
  <si>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</si>
  <si>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</si>
  <si>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</si>
  <si>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</si>
  <si>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</si>
  <si>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</si>
  <si>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</si>
  <si>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</si>
  <si>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</si>
  <si>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</si>
  <si>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</si>
  <si>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</si>
  <si>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</si>
  <si>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</si>
  <si>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</si>
  <si>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</si>
  <si>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</si>
  <si>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</si>
  <si>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</si>
  <si>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</si>
  <si>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</si>
  <si>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</si>
  <si>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</si>
  <si>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</si>
  <si>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</si>
  <si>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</si>
  <si>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</si>
  <si>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</si>
  <si>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</si>
  <si>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</si>
  <si>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</si>
  <si>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</si>
  <si>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</si>
  <si>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</si>
  <si>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</si>
  <si>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</si>
  <si>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</si>
  <si>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</si>
  <si>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</si>
  <si>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</si>
  <si>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</si>
  <si>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</si>
  <si>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</si>
  <si>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</si>
  <si>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</si>
  <si>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</si>
  <si>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</si>
  <si>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</si>
  <si>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</si>
  <si>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</si>
  <si>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</si>
  <si>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</si>
  <si>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</si>
  <si>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</si>
  <si>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</si>
  <si>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</si>
  <si>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</si>
  <si>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</si>
  <si>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</si>
  <si>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</si>
  <si>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</si>
  <si>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</si>
  <si>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</si>
  <si>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</si>
  <si>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</si>
  <si>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</si>
  <si>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</si>
  <si>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</si>
  <si>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</si>
  <si>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</si>
  <si>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</si>
  <si>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</si>
  <si>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</si>
  <si>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</si>
  <si>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</si>
  <si>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</si>
  <si>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</si>
  <si>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</si>
  <si>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</si>
  <si>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</si>
  <si>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</si>
  <si>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</si>
  <si>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</si>
  <si>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</si>
  <si>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</si>
  <si>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</si>
  <si>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</si>
  <si>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</si>
  <si>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</si>
  <si>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</si>
  <si>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</si>
  <si>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</si>
  <si>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</si>
  <si>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</si>
  <si>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</si>
  <si>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</si>
  <si>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</si>
  <si>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</si>
  <si>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</si>
  <si>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</si>
  <si>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</si>
  <si>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</si>
  <si>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</si>
  <si>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</si>
  <si>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</si>
  <si>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</si>
  <si>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</si>
  <si>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</si>
  <si>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</si>
  <si>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</si>
  <si>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</si>
  <si>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</si>
  <si>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</si>
  <si>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</si>
  <si>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</si>
  <si>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</si>
  <si>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</si>
  <si>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</si>
  <si>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</si>
  <si>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</si>
  <si>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</si>
  <si>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</si>
  <si>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</si>
  <si>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</si>
  <si>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</si>
  <si>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</si>
  <si>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</si>
  <si>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</si>
  <si>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</si>
  <si>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</si>
  <si>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</si>
  <si>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</si>
  <si>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</si>
  <si>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</si>
  <si>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</si>
  <si>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</si>
  <si>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</si>
  <si>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</si>
  <si>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</si>
  <si>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</si>
  <si>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</si>
  <si>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</si>
  <si>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</si>
  <si>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</si>
  <si>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</si>
  <si>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</si>
  <si>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</si>
  <si>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</si>
  <si>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</si>
  <si>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</si>
  <si>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</si>
  <si>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</si>
  <si>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</si>
  <si>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</si>
  <si>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</si>
  <si>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</si>
  <si>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</si>
  <si>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</si>
  <si>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</si>
  <si>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</si>
  <si>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</si>
  <si>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</si>
  <si>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</si>
  <si>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</si>
  <si>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</si>
  <si>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</si>
  <si>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</si>
  <si>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</si>
  <si>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</si>
  <si>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</si>
  <si>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</si>
  <si>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</si>
  <si>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</si>
  <si>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</si>
  <si>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</si>
  <si>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</si>
  <si>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</si>
  <si>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</si>
  <si>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</si>
  <si>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</si>
  <si>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</si>
  <si>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</si>
  <si>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</si>
  <si>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</si>
  <si>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</si>
  <si>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</si>
  <si>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</si>
  <si>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</si>
  <si>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</si>
  <si>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</si>
  <si>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</si>
  <si>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</si>
  <si>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</si>
  <si>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</si>
  <si>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</si>
  <si>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</si>
  <si>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</si>
  <si>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</si>
  <si>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</si>
  <si>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</si>
  <si>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</si>
  <si>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</si>
  <si>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</si>
  <si>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</si>
  <si>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</si>
  <si>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</si>
  <si>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</si>
  <si>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</si>
  <si>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</si>
  <si>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</si>
  <si>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</si>
  <si>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</si>
  <si>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</si>
  <si>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</si>
  <si>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</si>
  <si>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</si>
  <si>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</si>
  <si>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</si>
  <si>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</si>
  <si>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</si>
  <si>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</si>
  <si>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</si>
  <si>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</si>
  <si>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</si>
  <si>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</si>
  <si>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</si>
  <si>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</si>
  <si>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</si>
  <si>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</si>
  <si>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</si>
  <si>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</si>
  <si>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</si>
  <si>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</si>
  <si>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</si>
  <si>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</si>
  <si>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</si>
  <si>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</si>
  <si>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</si>
  <si>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</si>
  <si>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</si>
  <si>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</si>
  <si>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</si>
  <si>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</si>
  <si>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</si>
  <si>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</si>
  <si>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</si>
  <si>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</si>
  <si>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</si>
  <si>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</si>
  <si>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</si>
  <si>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</si>
  <si>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</si>
  <si>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</si>
  <si>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</si>
  <si>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</si>
  <si>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</si>
  <si>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</si>
  <si>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</si>
  <si>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</si>
  <si>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</si>
  <si>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</si>
  <si>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</si>
  <si>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</si>
  <si>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</si>
  <si>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</si>
  <si>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</si>
  <si>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</si>
  <si>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</si>
  <si>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</si>
  <si>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</si>
  <si>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</si>
  <si>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</si>
  <si>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</si>
  <si>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</si>
  <si>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</si>
  <si>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</si>
  <si>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</si>
  <si>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</si>
  <si>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</si>
  <si>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</si>
  <si>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</si>
  <si>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</si>
  <si>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</si>
  <si>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</si>
  <si>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</si>
  <si>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</si>
  <si>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</si>
  <si>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</si>
  <si>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</si>
  <si>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</si>
  <si>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</si>
  <si>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</si>
  <si>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</si>
  <si>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</si>
  <si>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</si>
  <si>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</si>
  <si>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</si>
  <si>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</si>
  <si>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</si>
  <si>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</si>
  <si>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</si>
  <si>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</si>
  <si>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</si>
  <si>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</si>
  <si>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</si>
  <si>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</si>
  <si>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</si>
  <si>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</si>
  <si>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</si>
  <si>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</si>
  <si>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</si>
  <si>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</si>
  <si>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</si>
  <si>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</si>
  <si>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</si>
  <si>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</si>
  <si>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</si>
  <si>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</si>
  <si>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</si>
  <si>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</si>
  <si>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</si>
  <si>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</si>
  <si>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</si>
  <si>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</si>
  <si>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</si>
  <si>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</si>
  <si>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</si>
  <si>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</si>
  <si>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</si>
  <si>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</si>
  <si>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</si>
  <si>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</si>
  <si>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</si>
  <si>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</si>
  <si>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</si>
  <si>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</si>
  <si>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</si>
  <si>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</si>
  <si>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</si>
  <si>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</si>
  <si>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</si>
  <si>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</si>
  <si>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</si>
  <si>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</si>
  <si>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</si>
  <si>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</si>
  <si>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</si>
  <si>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</si>
  <si>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</si>
  <si>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</si>
  <si>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</si>
  <si>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</si>
  <si>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</si>
  <si>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</si>
  <si>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</si>
  <si>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</si>
  <si>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</si>
  <si>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</si>
  <si>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</si>
  <si>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</si>
  <si>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</si>
  <si>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</si>
  <si>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</si>
  <si>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</si>
  <si>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</si>
  <si>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</si>
  <si>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</si>
  <si>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</si>
  <si>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</si>
  <si>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</si>
  <si>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</si>
  <si>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</si>
  <si>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</si>
  <si>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</si>
  <si>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</si>
  <si>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</si>
  <si>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</si>
  <si>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</si>
  <si>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</si>
  <si>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</si>
  <si>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</si>
  <si>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</si>
  <si>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</si>
  <si>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</si>
  <si>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</si>
  <si>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</si>
  <si>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</si>
  <si>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</si>
  <si>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</si>
  <si>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</si>
  <si>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</si>
  <si>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</si>
  <si>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</si>
  <si>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</si>
  <si>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</si>
  <si>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</si>
  <si>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</si>
  <si>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</si>
  <si>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</si>
  <si>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</si>
  <si>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</si>
  <si>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</si>
  <si>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</si>
  <si>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</si>
  <si>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</si>
  <si>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</si>
  <si>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</si>
  <si>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</si>
  <si>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</si>
  <si>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</si>
  <si>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</si>
  <si>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</si>
  <si>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</si>
  <si>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</si>
  <si>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</si>
  <si>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</si>
  <si>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</si>
  <si>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</si>
  <si>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</si>
  <si>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</si>
  <si>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</si>
  <si>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</si>
  <si>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</si>
  <si>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</si>
  <si>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</si>
  <si>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</si>
  <si>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</si>
  <si>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</si>
  <si>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</si>
  <si>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</si>
  <si>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</si>
  <si>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</si>
  <si>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</si>
  <si>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</si>
  <si>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</si>
  <si>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</si>
  <si>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</si>
  <si>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</si>
  <si>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</si>
  <si>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</si>
  <si>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</si>
  <si>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</si>
  <si>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</si>
  <si>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</si>
  <si>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</si>
  <si>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</si>
  <si>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</si>
  <si>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</si>
  <si>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</si>
  <si>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</si>
  <si>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</si>
  <si>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</si>
  <si>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</si>
  <si>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</si>
  <si>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</si>
  <si>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</si>
  <si>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</si>
  <si>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</si>
  <si>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</si>
  <si>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</si>
  <si>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</si>
  <si>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</si>
  <si>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</si>
  <si>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</si>
  <si>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</si>
  <si>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</si>
  <si>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</si>
  <si>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</si>
  <si>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</si>
  <si>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</si>
  <si>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</si>
  <si>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</si>
  <si>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</si>
  <si>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</si>
  <si>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</si>
  <si>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</si>
  <si>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</si>
  <si>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</si>
  <si>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</si>
  <si>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</si>
  <si>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</si>
  <si>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</si>
  <si>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</si>
  <si>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</si>
  <si>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</si>
  <si>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</si>
  <si>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</si>
  <si>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</si>
  <si>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</si>
  <si>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</si>
  <si>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</si>
  <si>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</si>
  <si>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</si>
  <si>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</si>
  <si>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</si>
  <si>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</si>
  <si>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</si>
  <si>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</si>
  <si>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</si>
  <si>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</si>
  <si>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</si>
  <si>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</si>
  <si>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</si>
  <si>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</si>
  <si>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</si>
  <si>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</si>
  <si>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</si>
  <si>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</si>
  <si>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</si>
  <si>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</si>
  <si>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</si>
  <si>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</si>
  <si>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</si>
  <si>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</si>
  <si>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</si>
  <si>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</si>
  <si>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</si>
  <si>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</si>
  <si>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</si>
  <si>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</si>
  <si>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</si>
  <si>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</si>
  <si>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</si>
  <si>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</si>
  <si>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</si>
  <si>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</si>
  <si>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</si>
  <si>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</si>
  <si>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</si>
  <si>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</si>
  <si>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</si>
  <si>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</si>
  <si>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</si>
  <si>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</si>
  <si>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</si>
  <si>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</si>
  <si>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</si>
  <si>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</si>
  <si>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</si>
  <si>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</si>
  <si>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</si>
  <si>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</si>
  <si>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</si>
  <si>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</si>
  <si>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</si>
  <si>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</si>
  <si>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</si>
  <si>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</si>
  <si>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</si>
  <si>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</si>
  <si>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</si>
  <si>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</si>
  <si>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</si>
  <si>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</si>
  <si>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</si>
  <si>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</si>
  <si>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</si>
  <si>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</si>
  <si>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</si>
  <si>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</si>
  <si>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</si>
  <si>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</si>
  <si>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</si>
  <si>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</si>
  <si>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</si>
  <si>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</si>
  <si>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</si>
  <si>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</si>
  <si>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</si>
  <si>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</si>
  <si>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</si>
  <si>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</si>
  <si>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</si>
  <si>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</si>
  <si>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</si>
  <si>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</si>
  <si>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</si>
  <si>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</si>
  <si>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</si>
  <si>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</si>
  <si>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</si>
  <si>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</si>
  <si>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</si>
  <si>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</si>
  <si>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</si>
  <si>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</si>
  <si>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</si>
  <si>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</si>
  <si>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</si>
  <si>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</si>
  <si>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</si>
  <si>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</si>
  <si>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</si>
  <si>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</si>
  <si>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</si>
  <si>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</si>
  <si>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</si>
  <si>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</si>
  <si>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</si>
  <si>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</si>
  <si>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</si>
  <si>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</si>
  <si>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</si>
  <si>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</si>
  <si>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</si>
  <si>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</si>
  <si>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</si>
  <si>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</si>
  <si>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</si>
  <si>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</si>
  <si>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</si>
  <si>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</si>
  <si>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</si>
  <si>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</si>
  <si>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</si>
  <si>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</si>
  <si>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</si>
  <si>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</si>
  <si>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</si>
  <si>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</si>
  <si>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</si>
  <si>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</si>
  <si>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</si>
  <si>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</si>
  <si>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</si>
  <si>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</si>
  <si>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</si>
  <si>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</si>
  <si>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</si>
  <si>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</si>
  <si>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</si>
  <si>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</si>
  <si>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</si>
  <si>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</si>
  <si>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</si>
  <si>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</si>
  <si>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</si>
  <si>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</si>
  <si>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</si>
  <si>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</si>
  <si>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</si>
  <si>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</si>
  <si>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</si>
  <si>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</si>
  <si>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</si>
  <si>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</si>
  <si>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</si>
  <si>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</si>
  <si>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</si>
  <si>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</si>
  <si>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</si>
  <si>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</si>
  <si>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</si>
  <si>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</si>
  <si>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</si>
  <si>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</si>
  <si>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</si>
  <si>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</si>
  <si>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</si>
  <si>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</si>
  <si>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</si>
  <si>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</si>
  <si>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</si>
  <si>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</si>
  <si>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</si>
  <si>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</si>
  <si>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</si>
  <si>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</si>
  <si>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</si>
  <si>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</si>
  <si>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</si>
  <si>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</si>
  <si>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</si>
  <si>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</si>
  <si>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</si>
  <si>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</si>
  <si>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</si>
  <si>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</si>
  <si>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</si>
  <si>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</si>
  <si>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</si>
  <si>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</si>
  <si>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</si>
  <si>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</si>
  <si>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</si>
  <si>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</si>
  <si>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</si>
  <si>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</si>
  <si>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</si>
  <si>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</si>
  <si>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</si>
  <si>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</si>
  <si>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</si>
  <si>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</si>
  <si>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</si>
  <si>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</si>
  <si>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</si>
  <si>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</si>
  <si>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</si>
  <si>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</si>
  <si>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</si>
  <si>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</si>
  <si>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</si>
  <si>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</si>
  <si>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</si>
  <si>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</si>
  <si>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</si>
  <si>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</si>
  <si>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</si>
  <si>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</si>
  <si>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</si>
  <si>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</si>
  <si>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</si>
  <si>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</si>
  <si>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</si>
  <si>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</si>
  <si>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</si>
  <si>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</si>
  <si>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</si>
  <si>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</si>
  <si>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</si>
  <si>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</si>
  <si>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</si>
  <si>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</si>
  <si>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</si>
  <si>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</si>
  <si>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</si>
  <si>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</si>
  <si>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</si>
  <si>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</si>
  <si>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</si>
  <si>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</si>
  <si>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</si>
  <si>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</si>
  <si>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</si>
  <si>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</si>
  <si>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</si>
  <si>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</si>
  <si>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</si>
  <si>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</si>
  <si>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</si>
  <si>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</si>
  <si>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</si>
  <si>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</si>
  <si>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</si>
  <si>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</si>
  <si>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</si>
  <si>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</si>
  <si>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</si>
  <si>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</si>
  <si>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</si>
  <si>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</si>
  <si>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</si>
  <si>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</si>
  <si>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</si>
  <si>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</si>
  <si>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</si>
  <si>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</si>
  <si>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</si>
  <si>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</si>
  <si>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</si>
  <si>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</si>
  <si>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</si>
  <si>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</si>
  <si>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</si>
  <si>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</si>
  <si>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</si>
  <si>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</si>
  <si>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</si>
  <si>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</si>
  <si>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</si>
  <si>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</si>
  <si>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</si>
  <si>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</si>
  <si>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</si>
  <si>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</si>
  <si>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</si>
  <si>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</si>
  <si>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</si>
  <si>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</si>
  <si>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</si>
  <si>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</si>
  <si>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</si>
  <si>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</si>
  <si>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</si>
  <si>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</si>
  <si>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</si>
  <si>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</si>
  <si>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</si>
  <si>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</si>
  <si>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</si>
  <si>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</si>
  <si>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</si>
  <si>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</si>
  <si>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</si>
  <si>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</si>
  <si>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</si>
  <si>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</si>
  <si>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</si>
  <si>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</si>
  <si>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</si>
  <si>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</si>
  <si>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</si>
  <si>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</si>
  <si>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</si>
  <si>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</si>
  <si>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</si>
  <si>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</si>
  <si>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</si>
  <si>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</si>
  <si>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</si>
  <si>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</si>
  <si>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</si>
  <si>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</si>
  <si>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</si>
  <si>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</si>
  <si>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</si>
  <si>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</si>
  <si>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</si>
  <si>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</si>
  <si>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</si>
  <si>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</si>
  <si>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</si>
  <si>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</si>
  <si>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</si>
  <si>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</si>
  <si>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</si>
  <si>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</si>
  <si>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</si>
  <si>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</si>
  <si>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</si>
  <si>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</si>
  <si>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</si>
  <si>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</si>
  <si>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</si>
  <si>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</si>
  <si>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</si>
  <si>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</si>
  <si>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</si>
  <si>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</si>
  <si>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</si>
  <si>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</si>
  <si>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</si>
  <si>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</si>
  <si>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</si>
  <si>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</si>
  <si>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</si>
  <si>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</si>
  <si>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</si>
  <si>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</si>
  <si>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</si>
  <si>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</si>
  <si>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</si>
  <si>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</si>
  <si>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</si>
  <si>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</si>
  <si>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</si>
  <si>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</si>
  <si>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</si>
  <si>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</si>
  <si>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</si>
  <si>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</si>
  <si>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</si>
  <si>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</si>
  <si>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</si>
  <si>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</si>
  <si>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</si>
  <si>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</si>
  <si>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</si>
  <si>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</si>
  <si>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</si>
  <si>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</si>
  <si>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</si>
  <si>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</si>
  <si>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</si>
  <si>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</si>
  <si>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</si>
  <si>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</si>
  <si>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</si>
  <si>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</si>
  <si>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</si>
  <si>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</si>
  <si>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</si>
  <si>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</si>
  <si>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</si>
  <si>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</si>
  <si>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</si>
  <si>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</si>
  <si>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</si>
  <si>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</si>
  <si>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</si>
  <si>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</si>
  <si>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</si>
  <si>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</si>
  <si>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</si>
  <si>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</si>
  <si>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</si>
  <si>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</si>
  <si>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</si>
  <si>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</si>
  <si>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</si>
  <si>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</si>
  <si>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</si>
  <si>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</si>
  <si>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</si>
  <si>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</si>
  <si>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</si>
  <si>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</si>
  <si>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</si>
  <si>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</si>
  <si>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</si>
  <si>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</si>
  <si>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</si>
  <si>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</si>
  <si>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</si>
  <si>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</si>
  <si>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</si>
  <si>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</si>
  <si>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</si>
  <si>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</si>
  <si>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</si>
  <si>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</si>
  <si>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</si>
  <si>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</si>
  <si>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</si>
  <si>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</si>
  <si>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</si>
  <si>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</si>
  <si>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</si>
  <si>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</si>
  <si>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</si>
  <si>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</si>
  <si>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</si>
  <si>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</si>
  <si>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</si>
  <si>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</si>
  <si>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</si>
  <si>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</si>
  <si>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</si>
  <si>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</si>
  <si>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</si>
  <si>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</si>
  <si>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</si>
  <si>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</si>
  <si>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</si>
  <si>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</si>
  <si>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</si>
  <si>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</si>
  <si>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</si>
  <si>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</si>
  <si>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</si>
  <si>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</si>
  <si>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</si>
  <si>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</si>
  <si>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</si>
  <si>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</si>
  <si>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</si>
  <si>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</si>
  <si>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</si>
  <si>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</si>
  <si>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</si>
  <si>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</si>
  <si>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</si>
  <si>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</si>
  <si>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</si>
  <si>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</si>
  <si>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</si>
  <si>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</si>
  <si>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</si>
  <si>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</si>
  <si>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</si>
  <si>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</si>
  <si>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</si>
  <si>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</si>
  <si>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</si>
  <si>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</si>
  <si>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</si>
  <si>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</si>
  <si>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</si>
  <si>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</si>
  <si>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</si>
  <si>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</si>
  <si>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</si>
  <si>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</si>
  <si>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</si>
  <si>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</si>
  <si>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</si>
  <si>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</si>
  <si>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</si>
  <si>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</si>
  <si>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</si>
  <si>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</si>
  <si>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</si>
  <si>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</si>
  <si>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</si>
  <si>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</si>
  <si>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</si>
  <si>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</si>
  <si>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</si>
  <si>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</si>
  <si>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</si>
  <si>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</si>
  <si>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</si>
  <si>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</si>
  <si>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</si>
  <si>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</si>
  <si>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</si>
  <si>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</si>
  <si>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</si>
  <si>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</si>
  <si>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</si>
  <si>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</si>
  <si>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</si>
  <si>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</si>
  <si>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</si>
  <si>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</si>
  <si>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</si>
  <si>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</si>
  <si>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</si>
  <si>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</si>
  <si>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</si>
  <si>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</si>
  <si>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</si>
  <si>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</si>
  <si>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</si>
  <si>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</si>
  <si>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</si>
  <si>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</si>
  <si>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</si>
  <si>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</si>
  <si>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</si>
  <si>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</si>
  <si>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</si>
  <si>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</si>
  <si>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</si>
  <si>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</si>
  <si>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</si>
  <si>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</si>
  <si>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</si>
  <si>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</si>
  <si>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</si>
  <si>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</si>
  <si>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</si>
  <si>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</si>
  <si>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</si>
  <si>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</si>
  <si>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</si>
  <si>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</si>
  <si>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</si>
  <si>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</si>
  <si>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</si>
  <si>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</si>
  <si>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</si>
  <si>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</si>
  <si>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</si>
  <si>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</si>
  <si>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</si>
  <si>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</si>
  <si>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</si>
  <si>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</si>
  <si>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</si>
  <si>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</si>
  <si>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</si>
  <si>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</si>
  <si>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</si>
  <si>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</si>
  <si>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</si>
  <si>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</si>
  <si>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</si>
  <si>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</si>
  <si>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</si>
  <si>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</si>
  <si>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</si>
  <si>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</si>
  <si>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</si>
  <si>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</si>
  <si>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</si>
  <si>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</si>
  <si>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</si>
  <si>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</si>
  <si>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</si>
  <si>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</si>
  <si>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</si>
  <si>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</si>
  <si>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</si>
  <si>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</si>
  <si>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</si>
  <si>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</si>
  <si>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</si>
  <si>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</si>
  <si>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</si>
  <si>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</si>
  <si>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</si>
  <si>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</si>
  <si>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</si>
  <si>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</si>
  <si>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</si>
  <si>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</si>
  <si>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</si>
  <si>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</si>
  <si>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</si>
  <si>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</si>
  <si>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</si>
  <si>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</si>
  <si>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</si>
  <si>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</si>
  <si>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</si>
  <si>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</si>
  <si>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</si>
  <si>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</si>
  <si>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</si>
  <si>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</si>
  <si>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</si>
  <si>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</si>
  <si>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</si>
  <si>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</si>
  <si>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</si>
  <si>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</si>
  <si>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</si>
  <si>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</si>
  <si>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</si>
  <si>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</si>
  <si>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</si>
  <si>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</si>
  <si>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</si>
  <si>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</si>
  <si>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</si>
  <si>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</si>
  <si>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</si>
  <si>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</si>
  <si>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</si>
  <si>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</si>
  <si>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</si>
  <si>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</si>
  <si>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</si>
  <si>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</si>
  <si>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</si>
  <si>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</si>
  <si>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</si>
  <si>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</si>
  <si>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</si>
  <si>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</si>
  <si>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</si>
  <si>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</si>
  <si>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</si>
  <si>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</si>
  <si>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</si>
  <si>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</si>
  <si>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</si>
  <si>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</si>
  <si>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</si>
  <si>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</si>
  <si>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</si>
  <si>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</si>
  <si>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</si>
  <si>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</si>
  <si>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</si>
  <si>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</si>
  <si>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</si>
  <si>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</si>
  <si>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</si>
  <si>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</si>
  <si>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</si>
  <si>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</si>
  <si>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</si>
  <si>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</si>
  <si>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</si>
  <si>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</si>
  <si>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</si>
  <si>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</si>
  <si>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</si>
  <si>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</si>
  <si>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</si>
  <si>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</si>
  <si>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</si>
  <si>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</si>
  <si>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</si>
  <si>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</si>
  <si>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</si>
  <si>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</si>
  <si>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</si>
  <si>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</si>
  <si>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</si>
  <si>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</si>
  <si>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</si>
  <si>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</si>
  <si>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</si>
  <si>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</si>
  <si>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</si>
  <si>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</si>
  <si>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</si>
  <si>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</si>
  <si>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</si>
  <si>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</si>
  <si>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</si>
  <si>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</si>
  <si>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</si>
  <si>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</si>
  <si>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</si>
  <si>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</si>
  <si>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</si>
  <si>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</si>
  <si>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</si>
  <si>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</si>
  <si>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</si>
  <si>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</si>
  <si>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</si>
  <si>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</si>
  <si>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</si>
  <si>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</si>
  <si>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</si>
  <si>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</si>
  <si>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</si>
  <si>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</si>
  <si>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</si>
  <si>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</si>
  <si>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</si>
  <si>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</si>
  <si>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</si>
  <si>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</si>
  <si>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</si>
  <si>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</si>
  <si>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</si>
  <si>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</si>
  <si>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</si>
  <si>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</si>
  <si>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</si>
  <si>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</si>
  <si>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</si>
  <si>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</si>
  <si>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</si>
  <si>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</si>
  <si>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</si>
  <si>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</si>
  <si>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</si>
  <si>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</si>
  <si>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</si>
  <si>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</si>
  <si>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</si>
  <si>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</si>
  <si>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</si>
  <si>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</si>
  <si>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</si>
  <si>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</si>
  <si>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</si>
  <si>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</si>
  <si>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</si>
  <si>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</si>
  <si>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</si>
  <si>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</si>
  <si>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</si>
  <si>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</si>
  <si>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</si>
  <si>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</si>
  <si>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</si>
  <si>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</si>
  <si>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</si>
  <si>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</si>
  <si>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</si>
  <si>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</si>
  <si>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</si>
  <si>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</si>
  <si>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</si>
  <si>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</si>
  <si>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</si>
  <si>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</si>
  <si>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</si>
  <si>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</si>
  <si>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</si>
  <si>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</si>
  <si>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</si>
  <si>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</si>
  <si>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</si>
  <si>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</si>
  <si>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</si>
  <si>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</si>
  <si>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</si>
  <si>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</si>
  <si>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</si>
  <si>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</si>
  <si>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</si>
  <si>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</si>
  <si>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</si>
  <si>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</si>
  <si>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</si>
  <si>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</si>
  <si>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</si>
  <si>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</si>
  <si>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</si>
  <si>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</si>
  <si>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</si>
  <si>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</si>
  <si>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</si>
  <si>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</si>
  <si>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</si>
  <si>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</si>
  <si>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</si>
  <si>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</si>
  <si>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</si>
  <si>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</si>
  <si>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</si>
  <si>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</si>
  <si>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</si>
  <si>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</si>
  <si>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</si>
  <si>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</si>
  <si>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</si>
  <si>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</si>
  <si>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</si>
  <si>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</si>
  <si>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</si>
  <si>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</si>
  <si>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</si>
  <si>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</si>
  <si>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</si>
  <si>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</si>
  <si>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</si>
  <si>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</si>
  <si>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</si>
  <si>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</si>
  <si>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</si>
  <si>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</si>
  <si>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</si>
  <si>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</si>
  <si>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</si>
  <si>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</si>
  <si>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</si>
  <si>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</si>
  <si>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</si>
  <si>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</si>
  <si>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</si>
  <si>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</si>
  <si>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</si>
  <si>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</si>
  <si>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</si>
  <si>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</si>
  <si>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</si>
  <si>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</si>
  <si>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</si>
  <si>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</si>
  <si>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</si>
  <si>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</si>
  <si>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</si>
  <si>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</si>
  <si>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</si>
  <si>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</si>
  <si>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</si>
  <si>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</si>
  <si>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</si>
  <si>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</si>
  <si>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</si>
  <si>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</si>
  <si>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</si>
  <si>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</si>
  <si>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</si>
  <si>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</si>
  <si>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</si>
  <si>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</si>
  <si>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</si>
  <si>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</si>
  <si>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</si>
  <si>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</si>
  <si>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</si>
  <si>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</si>
  <si>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</si>
  <si>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</si>
  <si>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</si>
  <si>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</si>
  <si>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</si>
  <si>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</si>
  <si>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</si>
  <si>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</si>
  <si>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</si>
  <si>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</si>
  <si>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</si>
  <si>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</si>
  <si>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</si>
  <si>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</si>
  <si>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</si>
  <si>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</si>
  <si>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</si>
  <si>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</si>
  <si>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</si>
  <si>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</si>
  <si>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</si>
  <si>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</si>
  <si>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</si>
  <si>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</si>
  <si>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</si>
  <si>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</si>
  <si>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</si>
  <si>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</si>
  <si>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</si>
  <si>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</si>
  <si>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</si>
  <si>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</si>
  <si>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</si>
  <si>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</si>
  <si>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</si>
  <si>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</si>
  <si>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</si>
  <si>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</si>
  <si>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</si>
  <si>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</si>
  <si>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</si>
  <si>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</si>
  <si>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</si>
  <si>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</si>
  <si>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</si>
  <si>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</si>
  <si>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</si>
  <si>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</si>
  <si>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</si>
  <si>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</si>
  <si>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</si>
  <si>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</si>
  <si>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</si>
  <si>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</si>
  <si>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</si>
  <si>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</si>
  <si>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</si>
  <si>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</si>
  <si>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</si>
  <si>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</si>
  <si>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</si>
  <si>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</si>
  <si>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</si>
  <si>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</si>
  <si>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</si>
  <si>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</si>
  <si>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</si>
  <si>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</si>
  <si>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</si>
  <si>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</si>
  <si>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</si>
  <si>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</si>
  <si>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</si>
  <si>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</si>
  <si>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</si>
  <si>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</si>
  <si>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</si>
  <si>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</si>
  <si>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</si>
  <si>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</si>
  <si>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</si>
  <si>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</si>
  <si>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</si>
  <si>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</si>
  <si>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</si>
  <si>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</si>
  <si>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</si>
  <si>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</si>
  <si>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</si>
  <si>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</si>
  <si>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</si>
  <si>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</si>
  <si>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</si>
  <si>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</si>
  <si>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</si>
  <si>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</si>
  <si>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</si>
  <si>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</si>
  <si>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</si>
  <si>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</si>
  <si>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</si>
  <si>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</si>
  <si>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</si>
  <si>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</si>
  <si>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</si>
  <si>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</si>
  <si>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</si>
  <si>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</si>
  <si>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</si>
  <si>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</si>
  <si>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</si>
  <si>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</si>
  <si>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</si>
  <si>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</si>
  <si>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</si>
  <si>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</si>
  <si>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</si>
  <si>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</si>
  <si>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</si>
  <si>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</si>
  <si>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</si>
  <si>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</si>
  <si>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</si>
  <si>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</si>
  <si>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</si>
  <si>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</si>
  <si>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</si>
  <si>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</si>
  <si>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</si>
  <si>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</si>
  <si>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</si>
  <si>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</si>
  <si>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</si>
  <si>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</si>
  <si>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</si>
  <si>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</si>
  <si>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</si>
  <si>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</si>
  <si>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</si>
  <si>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</si>
  <si>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</si>
  <si>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</si>
  <si>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</si>
  <si>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</si>
  <si>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</si>
  <si>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</si>
  <si>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</si>
  <si>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</si>
  <si>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</si>
  <si>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</si>
  <si>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</si>
  <si>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</si>
  <si>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</si>
  <si>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</si>
  <si>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</si>
  <si>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</si>
  <si>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</si>
  <si>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</si>
  <si>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</si>
  <si>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</si>
  <si>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</si>
  <si>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</si>
  <si>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</si>
  <si>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</si>
  <si>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</si>
  <si>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</si>
  <si>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</si>
  <si>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</si>
  <si>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</si>
  <si>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</si>
  <si>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</si>
  <si>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</si>
  <si>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</si>
  <si>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</si>
  <si>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</si>
  <si>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</si>
  <si>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</si>
  <si>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</si>
  <si>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</si>
  <si>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</si>
  <si>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</si>
  <si>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</si>
  <si>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</si>
  <si>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</si>
  <si>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</si>
  <si>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</si>
  <si>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</si>
  <si>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</si>
  <si>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</si>
  <si>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</si>
  <si>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</si>
  <si>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</si>
  <si>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</si>
  <si>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</si>
  <si>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</si>
  <si>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</si>
  <si>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</si>
  <si>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</si>
  <si>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</si>
  <si>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</si>
  <si>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</si>
  <si>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</si>
  <si>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</si>
  <si>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</si>
  <si>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</si>
  <si>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</si>
  <si>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</si>
  <si>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</si>
  <si>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</si>
  <si>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</si>
  <si>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</si>
  <si>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</si>
  <si>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</si>
  <si>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</si>
  <si>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</si>
  <si>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</si>
  <si>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</si>
  <si>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</si>
  <si>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</si>
  <si>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</si>
  <si>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</si>
  <si>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</si>
  <si>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</si>
  <si>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</si>
  <si>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</si>
  <si>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</si>
  <si>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</si>
  <si>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</si>
  <si>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</si>
  <si>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</si>
  <si>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</si>
  <si>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</si>
  <si>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</si>
  <si>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</si>
  <si>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</si>
  <si>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</si>
  <si>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</si>
  <si>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</si>
  <si>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</si>
  <si>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</si>
  <si>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</si>
  <si>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</si>
  <si>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</si>
  <si>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</si>
  <si>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</si>
  <si>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</si>
  <si>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</si>
  <si>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</si>
  <si>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</si>
  <si>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</si>
  <si>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</si>
  <si>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</si>
  <si>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</si>
  <si>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</si>
  <si>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</si>
  <si>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</si>
  <si>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</si>
  <si>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</si>
  <si>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</si>
  <si>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</si>
  <si>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</si>
  <si>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</si>
  <si>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</si>
  <si>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</si>
  <si>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</si>
  <si>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</si>
  <si>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</si>
  <si>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</si>
  <si>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</si>
  <si>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</si>
  <si>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</si>
  <si>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</si>
  <si>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</si>
  <si>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</si>
  <si>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</si>
  <si>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</si>
  <si>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</si>
  <si>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</si>
  <si>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</si>
  <si>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</si>
  <si>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</si>
  <si>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</si>
  <si>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</si>
  <si>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</si>
  <si>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</si>
  <si>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</si>
  <si>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</si>
  <si>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</si>
  <si>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</si>
  <si>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</si>
  <si>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</si>
  <si>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</si>
  <si>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</si>
  <si>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</si>
  <si>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</si>
  <si>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</si>
  <si>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</si>
  <si>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</si>
  <si>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</si>
  <si>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</si>
  <si>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</si>
  <si>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</si>
  <si>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</si>
  <si>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</si>
  <si>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</si>
  <si>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</si>
  <si>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</si>
  <si>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</si>
  <si>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</si>
  <si>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</si>
  <si>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</si>
  <si>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</si>
  <si>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</si>
  <si>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</si>
  <si>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</si>
  <si>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</si>
  <si>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</si>
  <si>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</si>
  <si>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</si>
  <si>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</si>
  <si>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</si>
  <si>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</si>
  <si>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</si>
  <si>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</si>
  <si>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</si>
  <si>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</si>
  <si>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</si>
  <si>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</si>
  <si>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</si>
  <si>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</si>
  <si>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</si>
  <si>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</si>
  <si>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</si>
  <si>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</si>
  <si>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</si>
  <si>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</si>
  <si>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</si>
  <si>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</si>
  <si>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</si>
  <si>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</si>
  <si>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</si>
  <si>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</si>
  <si>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</si>
  <si>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</si>
  <si>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</si>
  <si>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</si>
  <si>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</si>
  <si>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</si>
  <si>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</si>
  <si>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</si>
  <si>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</si>
  <si>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</si>
  <si>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</si>
  <si>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</si>
  <si>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</si>
  <si>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</si>
  <si>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</si>
  <si>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</si>
  <si>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</si>
  <si>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</si>
  <si>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</si>
  <si>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</si>
  <si>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</si>
  <si>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</si>
  <si>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</si>
  <si>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</si>
  <si>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</si>
  <si>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</si>
  <si>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</si>
  <si>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</si>
  <si>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</si>
  <si>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</si>
  <si>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</si>
  <si>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</si>
  <si>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</si>
  <si>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</si>
  <si>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</si>
  <si>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</si>
  <si>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</si>
  <si>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</si>
  <si>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</si>
  <si>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</si>
  <si>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</si>
  <si>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</si>
  <si>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</si>
  <si>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</si>
  <si>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</si>
  <si>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</si>
  <si>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</si>
  <si>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</si>
  <si>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</si>
  <si>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</si>
  <si>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</si>
  <si>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</si>
  <si>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</si>
  <si>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</si>
  <si>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</si>
  <si>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</si>
  <si>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</si>
  <si>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</si>
  <si>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</si>
  <si>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</si>
  <si>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</si>
  <si>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</si>
  <si>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</si>
  <si>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</si>
  <si>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</si>
  <si>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</si>
  <si>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</si>
  <si>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</si>
  <si>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</si>
  <si>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</si>
  <si>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</si>
  <si>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</si>
  <si>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</si>
  <si>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</si>
  <si>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</si>
  <si>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</si>
  <si>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</si>
  <si>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</si>
  <si>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</si>
  <si>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</si>
  <si>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</si>
  <si>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</si>
  <si>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</si>
  <si>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</si>
  <si>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</si>
  <si>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</si>
  <si>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</si>
  <si>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</si>
  <si>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</si>
  <si>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</si>
  <si>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</si>
  <si>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</si>
  <si>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</si>
  <si>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</si>
  <si>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</si>
  <si>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</si>
  <si>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</si>
  <si>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</si>
  <si>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</si>
  <si>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</si>
  <si>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</si>
  <si>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</si>
  <si>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</si>
  <si>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</si>
  <si>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</si>
  <si>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</si>
  <si>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</si>
  <si>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</si>
  <si>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</si>
  <si>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</si>
  <si>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</si>
  <si>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</si>
  <si>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</si>
  <si>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</si>
  <si>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</si>
  <si>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</si>
  <si>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</si>
  <si>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</si>
  <si>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</si>
  <si>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</si>
  <si>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</si>
  <si>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</si>
  <si>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</si>
  <si>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</si>
  <si>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</si>
  <si>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</si>
  <si>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</si>
  <si>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</si>
  <si>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</si>
  <si>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</si>
  <si>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</si>
  <si>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</si>
  <si>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</si>
  <si>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</si>
  <si>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</si>
  <si>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</si>
  <si>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</si>
  <si>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</si>
  <si>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</si>
  <si>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</si>
  <si>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</si>
  <si>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</si>
  <si>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</si>
  <si>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</si>
  <si>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</si>
  <si>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</si>
  <si>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</si>
  <si>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</si>
  <si>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</si>
  <si>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</si>
  <si>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</si>
  <si>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</si>
  <si>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</si>
  <si>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</si>
  <si>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</si>
  <si>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</si>
  <si>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</si>
  <si>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</si>
  <si>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</si>
  <si>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</si>
  <si>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</si>
  <si>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</si>
  <si>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</si>
  <si>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</si>
  <si>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</si>
  <si>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</si>
  <si>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</si>
  <si>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</si>
  <si>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</si>
  <si>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</si>
  <si>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</si>
  <si>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</si>
  <si>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</si>
  <si>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</si>
  <si>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</si>
  <si>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</si>
  <si>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</si>
  <si>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</si>
  <si>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</si>
  <si>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</si>
  <si>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</si>
  <si>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</si>
  <si>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</si>
  <si>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</si>
  <si>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</si>
  <si>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</si>
  <si>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</si>
  <si>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</si>
  <si>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</si>
  <si>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</si>
  <si>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</si>
  <si>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</si>
  <si>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</si>
  <si>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</si>
  <si>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</si>
  <si>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</si>
  <si>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</si>
  <si>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</si>
  <si>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</si>
  <si>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</si>
  <si>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</si>
  <si>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</si>
  <si>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</si>
  <si>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</si>
  <si>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</si>
  <si>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</si>
  <si>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</si>
  <si>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</si>
  <si>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</si>
  <si>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</si>
  <si>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</si>
  <si>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</si>
  <si>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</si>
  <si>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</si>
  <si>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</si>
  <si>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</si>
  <si>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</si>
  <si>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</si>
  <si>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</si>
  <si>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</si>
  <si>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</si>
  <si>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</si>
  <si>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</si>
  <si>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</si>
  <si>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</si>
  <si>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</si>
  <si>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</si>
  <si>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</si>
  <si>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</si>
  <si>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</si>
  <si>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</si>
  <si>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</si>
  <si>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</si>
  <si>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</si>
  <si>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</si>
  <si>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</si>
  <si>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</si>
  <si>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</si>
  <si>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</si>
  <si>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</si>
  <si>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</si>
  <si>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</si>
  <si>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</si>
  <si>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</si>
  <si>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</si>
  <si>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</si>
  <si>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</si>
  <si>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</si>
  <si>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</si>
  <si>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</si>
  <si>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</si>
  <si>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</si>
  <si>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</si>
  <si>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</si>
  <si>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</si>
  <si>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</si>
  <si>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</si>
  <si>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</si>
  <si>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</si>
  <si>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</si>
  <si>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</si>
  <si>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</si>
  <si>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</si>
  <si>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</si>
  <si>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</si>
  <si>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</si>
  <si>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</si>
  <si>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</si>
  <si>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</si>
  <si>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</si>
  <si>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</si>
  <si>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</si>
  <si>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</si>
  <si>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</si>
  <si>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</si>
  <si>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</si>
  <si>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</si>
  <si>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</si>
  <si>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</si>
  <si>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</si>
  <si>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</si>
  <si>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</si>
  <si>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</si>
  <si>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</si>
  <si>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</si>
  <si>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</si>
  <si>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</si>
  <si>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</si>
  <si>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</si>
  <si>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</si>
  <si>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</si>
  <si>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</si>
  <si>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</si>
  <si>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</si>
  <si>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</si>
  <si>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</si>
  <si>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</si>
  <si>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</si>
  <si>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</si>
  <si>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</si>
  <si>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</si>
  <si>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</si>
  <si>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</si>
  <si>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</si>
  <si>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</si>
  <si>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</si>
  <si>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</si>
  <si>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</si>
  <si>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</si>
  <si>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</si>
  <si>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</si>
  <si>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</si>
  <si>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</si>
  <si>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</si>
  <si>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</si>
  <si>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</si>
  <si>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</si>
  <si>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</si>
  <si>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</si>
  <si>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</si>
  <si>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</si>
  <si>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</si>
  <si>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</si>
  <si>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</si>
  <si>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</si>
  <si>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</si>
  <si>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</si>
  <si>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</si>
  <si>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</si>
  <si>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</si>
  <si>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</si>
  <si>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</si>
  <si>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</si>
  <si>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</si>
  <si>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</si>
  <si>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</si>
  <si>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</si>
  <si>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</si>
  <si>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</si>
  <si>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</si>
  <si>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</si>
  <si>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</si>
  <si>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</si>
  <si>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</si>
  <si>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</si>
  <si>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</si>
  <si>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</si>
  <si>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</si>
  <si>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</si>
  <si>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</si>
  <si>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</si>
  <si>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</si>
  <si>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</si>
  <si>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</si>
  <si>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</si>
  <si>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</si>
  <si>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</si>
  <si>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</si>
  <si>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</si>
  <si>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</si>
  <si>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</si>
  <si>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</si>
  <si>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</si>
  <si>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</si>
  <si>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</si>
  <si>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</si>
  <si>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</si>
  <si>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</si>
  <si>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</si>
  <si>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</si>
  <si>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</si>
  <si>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</si>
  <si>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</si>
  <si>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</si>
  <si>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</si>
  <si>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</si>
  <si>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</si>
  <si>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</si>
  <si>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</si>
  <si>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</si>
  <si>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</si>
  <si>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</si>
  <si>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</si>
  <si>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</si>
  <si>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</si>
  <si>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</si>
  <si>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</si>
  <si>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</si>
  <si>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</si>
  <si>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</si>
  <si>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</si>
  <si>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</si>
  <si>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</si>
  <si>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</si>
  <si>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</si>
  <si>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</si>
  <si>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</si>
  <si>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</si>
  <si>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</si>
  <si>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</si>
  <si>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</si>
  <si>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</si>
  <si>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</si>
  <si>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</si>
  <si>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</si>
  <si>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</si>
  <si>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</si>
  <si>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</si>
  <si>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</si>
  <si>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</si>
  <si>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</si>
  <si>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</si>
  <si>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</si>
  <si>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</si>
  <si>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</si>
  <si>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</si>
  <si>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</si>
  <si>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</si>
  <si>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</si>
  <si>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</si>
  <si>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</si>
  <si>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</si>
  <si>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</si>
  <si>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</si>
  <si>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</si>
  <si>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</si>
  <si>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</si>
  <si>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</si>
  <si>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</si>
  <si>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</si>
  <si>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</si>
  <si>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</si>
  <si>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</si>
  <si>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</si>
  <si>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</si>
  <si>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</si>
  <si>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</si>
  <si>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</si>
  <si>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</si>
  <si>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</si>
  <si>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</si>
  <si>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</si>
  <si>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</si>
  <si>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</si>
  <si>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</si>
  <si>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</si>
  <si>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</si>
  <si>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</si>
  <si>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</si>
  <si>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</si>
  <si>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</si>
  <si>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</si>
  <si>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</si>
  <si>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</si>
  <si>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</si>
  <si>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</si>
  <si>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</si>
  <si>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</si>
  <si>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</si>
  <si>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</si>
  <si>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</si>
  <si>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</si>
  <si>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</si>
  <si>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</si>
  <si>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</si>
  <si>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</si>
  <si>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</si>
  <si>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</si>
  <si>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</si>
  <si>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</si>
  <si>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</si>
  <si>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</si>
  <si>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</si>
  <si>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</si>
  <si>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</si>
  <si>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</si>
  <si>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</si>
  <si>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</si>
  <si>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</si>
  <si>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</si>
  <si>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</si>
  <si>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</si>
  <si>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</si>
  <si>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</si>
  <si>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</si>
  <si>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</si>
  <si>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</si>
  <si>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</si>
  <si>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</si>
  <si>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</si>
  <si>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</si>
  <si>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</si>
  <si>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</si>
  <si>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</si>
  <si>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</si>
  <si>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</si>
  <si>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</si>
  <si>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</si>
  <si>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</si>
  <si>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</si>
  <si>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</si>
  <si>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</si>
  <si>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</si>
  <si>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</si>
  <si>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</si>
  <si>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</si>
  <si>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</si>
  <si>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</si>
  <si>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</si>
  <si>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</si>
  <si>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</si>
  <si>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</si>
  <si>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</si>
  <si>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</si>
  <si>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</si>
  <si>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</si>
  <si>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</si>
  <si>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</si>
  <si>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</si>
  <si>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</si>
  <si>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</si>
  <si>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</si>
  <si>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</si>
  <si>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</si>
  <si>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</si>
  <si>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</si>
  <si>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</si>
  <si>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</si>
  <si>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</si>
  <si>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</si>
  <si>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</si>
  <si>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</si>
  <si>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</si>
  <si>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</si>
  <si>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</si>
  <si>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</si>
  <si>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</si>
  <si>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</si>
  <si>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</si>
  <si>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</si>
  <si>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</si>
  <si>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</si>
  <si>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</si>
  <si>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</si>
  <si>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</si>
  <si>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</si>
  <si>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</si>
  <si>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</si>
  <si>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</si>
  <si>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</si>
  <si>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</si>
  <si>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</si>
  <si>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</si>
  <si>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</si>
  <si>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</si>
  <si>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</si>
  <si>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</si>
  <si>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</si>
  <si>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</si>
  <si>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</si>
  <si>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</si>
  <si>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</si>
  <si>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</si>
  <si>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</si>
  <si>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</si>
  <si>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</si>
  <si>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</si>
  <si>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</si>
  <si>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</si>
  <si>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</si>
  <si>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</si>
  <si>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</si>
  <si>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</si>
  <si>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</si>
  <si>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</si>
  <si>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</si>
  <si>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</si>
  <si>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</si>
  <si>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</si>
  <si>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</si>
  <si>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</si>
  <si>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</si>
  <si>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</si>
  <si>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</si>
  <si>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</si>
  <si>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</si>
  <si>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</si>
  <si>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</si>
  <si>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</si>
  <si>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</si>
  <si>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</si>
  <si>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</si>
  <si>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</si>
  <si>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</si>
  <si>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</si>
  <si>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</si>
  <si>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</si>
  <si>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</si>
  <si>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</si>
  <si>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</si>
  <si>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</si>
  <si>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</si>
  <si>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</si>
  <si>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</si>
  <si>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</si>
  <si>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</si>
  <si>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</si>
  <si>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</si>
  <si>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</si>
  <si>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</si>
  <si>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</si>
  <si>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</si>
  <si>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</si>
  <si>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</si>
  <si>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</si>
  <si>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</si>
  <si>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</si>
  <si>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</si>
  <si>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</si>
  <si>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</si>
  <si>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</si>
  <si>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</si>
  <si>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</si>
  <si>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</si>
  <si>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</si>
  <si>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</si>
  <si>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</si>
  <si>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</si>
  <si>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</si>
  <si>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</si>
  <si>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</si>
  <si>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</si>
  <si>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</si>
  <si>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</si>
  <si>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</si>
  <si>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</si>
  <si>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</si>
  <si>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</si>
  <si>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</si>
  <si>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</si>
  <si>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</si>
  <si>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</si>
  <si>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</si>
  <si>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</si>
  <si>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</si>
  <si>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</si>
  <si>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</si>
  <si>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</si>
  <si>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</si>
  <si>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</si>
  <si>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</si>
  <si>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</si>
  <si>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</si>
  <si>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</si>
  <si>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</si>
  <si>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</si>
  <si>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</si>
  <si>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</si>
  <si>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</si>
  <si>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</si>
  <si>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</si>
  <si>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</si>
  <si>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</si>
  <si>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</si>
  <si>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</si>
  <si>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</si>
  <si>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</si>
  <si>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</si>
  <si>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</si>
  <si>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</si>
  <si>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</si>
  <si>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</si>
  <si>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</si>
  <si>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</si>
  <si>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</si>
  <si>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</si>
  <si>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</si>
  <si>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</si>
  <si>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</si>
  <si>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</si>
  <si>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</si>
  <si>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</si>
  <si>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</si>
  <si>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</si>
  <si>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</si>
  <si>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</si>
  <si>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</si>
  <si>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</si>
  <si>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</si>
  <si>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</si>
  <si>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</si>
  <si>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</si>
  <si>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</si>
  <si>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</si>
  <si>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</si>
  <si>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</si>
  <si>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</si>
  <si>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</si>
  <si>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</si>
  <si>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</si>
  <si>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</si>
  <si>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</si>
  <si>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</si>
  <si>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</si>
  <si>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</si>
  <si>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</si>
  <si>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</si>
  <si>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</si>
  <si>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</si>
  <si>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</si>
  <si>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</si>
  <si>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</si>
  <si>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</si>
  <si>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</si>
  <si>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</si>
  <si>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</si>
  <si>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</si>
  <si>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</si>
  <si>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</si>
  <si>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</si>
  <si>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</si>
  <si>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</si>
  <si>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</si>
  <si>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</si>
  <si>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</si>
  <si>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</si>
  <si>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</si>
  <si>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</si>
  <si>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</si>
  <si>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</si>
  <si>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</si>
  <si>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</si>
  <si>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</si>
  <si>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</si>
  <si>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</si>
  <si>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</si>
  <si>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</si>
  <si>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</si>
  <si>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</si>
  <si>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</si>
  <si>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</si>
  <si>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</si>
  <si>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</si>
  <si>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</si>
  <si>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</si>
  <si>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</si>
  <si>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</si>
  <si>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</si>
  <si>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</si>
  <si>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</si>
  <si>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</si>
  <si>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</si>
  <si>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</si>
  <si>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</si>
  <si>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</si>
  <si>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</si>
  <si>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</si>
  <si>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</si>
  <si>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</si>
  <si>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</si>
  <si>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</si>
  <si>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</si>
  <si>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</si>
  <si>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</si>
  <si>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</si>
  <si>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</si>
  <si>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</si>
  <si>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</si>
  <si>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</si>
  <si>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</si>
  <si>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</si>
  <si>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</si>
  <si>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</si>
  <si>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</si>
  <si>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</si>
  <si>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</si>
  <si>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</si>
  <si>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</si>
  <si>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</si>
  <si>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</si>
  <si>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</si>
  <si>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</si>
  <si>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</si>
  <si>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</si>
  <si>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</si>
  <si>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</si>
  <si>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</si>
  <si>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</si>
  <si>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</si>
  <si>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</si>
  <si>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</si>
  <si>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</si>
  <si>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</si>
  <si>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</si>
  <si>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</si>
  <si>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</si>
  <si>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</si>
  <si>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</si>
  <si>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</si>
  <si>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</si>
  <si>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</si>
  <si>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</si>
  <si>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</si>
  <si>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</si>
  <si>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</si>
  <si>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</si>
  <si>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</si>
  <si>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</si>
  <si>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</si>
  <si>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</si>
  <si>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</si>
  <si>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</si>
  <si>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</si>
  <si>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</si>
  <si>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</si>
  <si>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</si>
  <si>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</si>
  <si>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</si>
  <si>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</si>
  <si>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</si>
  <si>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</si>
  <si>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</si>
  <si>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</si>
  <si>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</si>
  <si>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</si>
  <si>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</si>
  <si>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</si>
  <si>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</si>
  <si>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</si>
  <si>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</si>
  <si>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</si>
  <si>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</si>
  <si>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</si>
  <si>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</si>
  <si>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</si>
  <si>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</si>
  <si>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</si>
  <si>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</si>
  <si>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</si>
  <si>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</si>
  <si>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</si>
  <si>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</si>
  <si>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</si>
  <si>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</si>
  <si>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</si>
  <si>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</si>
  <si>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</si>
  <si>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</si>
  <si>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</si>
  <si>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</si>
  <si>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</si>
  <si>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</si>
  <si>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</si>
  <si>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</si>
  <si>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</si>
  <si>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</si>
  <si>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</si>
  <si>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</si>
  <si>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</si>
  <si>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</si>
  <si>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</si>
  <si>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</si>
  <si>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</si>
  <si>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</si>
  <si>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</si>
  <si>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</si>
  <si>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</si>
  <si>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</si>
  <si>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</si>
  <si>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</si>
  <si>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</si>
  <si>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</si>
  <si>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</si>
  <si>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</si>
  <si>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</si>
  <si>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</si>
  <si>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</si>
  <si>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</si>
  <si>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</si>
  <si>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</si>
  <si>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</si>
  <si>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</si>
  <si>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</si>
  <si>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</si>
  <si>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</si>
  <si>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</si>
  <si>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</si>
  <si>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</si>
  <si>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</si>
  <si>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</si>
  <si>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</si>
  <si>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</si>
  <si>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</si>
  <si>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</si>
  <si>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</si>
  <si>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</si>
  <si>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</si>
  <si>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</si>
  <si>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</si>
  <si>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</si>
  <si>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</si>
  <si>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</si>
  <si>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</si>
  <si>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</si>
  <si>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</si>
  <si>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</si>
  <si>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</si>
  <si>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</si>
  <si>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</si>
  <si>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</si>
  <si>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</si>
  <si>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</si>
  <si>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</si>
  <si>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</si>
  <si>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</si>
  <si>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</si>
  <si>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</si>
  <si>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</si>
  <si>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</si>
  <si>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</si>
  <si>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</si>
  <si>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</si>
  <si>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</si>
  <si>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</si>
  <si>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</si>
  <si>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</si>
  <si>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</si>
  <si>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</si>
  <si>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</si>
  <si>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</si>
  <si>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</si>
  <si>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</si>
  <si>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</si>
  <si>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</si>
  <si>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</si>
  <si>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</si>
  <si>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</si>
  <si>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</si>
  <si>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</si>
  <si>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</si>
  <si>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</si>
  <si>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</si>
  <si>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</si>
  <si>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</si>
  <si>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</si>
  <si>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</si>
  <si>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</si>
  <si>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</si>
  <si>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</si>
  <si>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</si>
  <si>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</si>
  <si>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</si>
  <si>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</si>
  <si>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</si>
  <si>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</si>
  <si>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</si>
  <si>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</si>
  <si>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</si>
  <si>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</si>
  <si>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</si>
  <si>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</si>
  <si>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</si>
  <si>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</si>
  <si>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</si>
  <si>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</si>
  <si>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</si>
  <si>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</si>
  <si>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</si>
  <si>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</si>
  <si>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</si>
  <si>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</si>
  <si>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</si>
  <si>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</si>
  <si>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</si>
  <si>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</si>
  <si>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</si>
  <si>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</si>
  <si>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</si>
  <si>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</si>
  <si>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</si>
  <si>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</si>
  <si>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</si>
  <si>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</si>
  <si>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</si>
  <si>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</si>
  <si>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</si>
  <si>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</si>
  <si>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</si>
  <si>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</si>
  <si>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</si>
  <si>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</si>
  <si>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</si>
  <si>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</si>
  <si>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</si>
  <si>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</si>
  <si>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</si>
  <si>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</si>
  <si>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</si>
  <si>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</si>
  <si>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</si>
  <si>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</si>
  <si>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</si>
  <si>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</si>
  <si>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</si>
  <si>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</si>
  <si>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</si>
  <si>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</si>
  <si>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</si>
  <si>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</si>
  <si>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</si>
  <si>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</si>
  <si>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</si>
  <si>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</si>
  <si>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</si>
  <si>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</si>
  <si>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</si>
  <si>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</si>
  <si>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</si>
  <si>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</si>
  <si>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</si>
  <si>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</si>
  <si>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</si>
  <si>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</si>
  <si>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</si>
  <si>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</si>
  <si>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</si>
  <si>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</si>
  <si>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</si>
  <si>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</si>
  <si>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</si>
  <si>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</si>
  <si>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</si>
  <si>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</si>
  <si>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</si>
  <si>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</si>
  <si>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</si>
  <si>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</si>
  <si>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</si>
  <si>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</si>
  <si>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</si>
  <si>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</si>
  <si>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</si>
  <si>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</si>
  <si>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</si>
  <si>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</si>
  <si>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</si>
  <si>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</si>
  <si>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</si>
  <si>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</si>
  <si>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</si>
  <si>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</si>
  <si>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</si>
  <si>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</si>
  <si>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</si>
  <si>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</si>
  <si>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</si>
  <si>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</si>
  <si>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</si>
  <si>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</si>
  <si>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</si>
  <si>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</si>
  <si>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</si>
  <si>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</si>
  <si>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</si>
  <si>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</si>
  <si>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</si>
  <si>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</si>
  <si>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</si>
  <si>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</si>
  <si>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</si>
  <si>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</si>
  <si>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</si>
  <si>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</si>
  <si>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</si>
  <si>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</si>
  <si>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</si>
  <si>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</si>
  <si>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</si>
  <si>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</si>
  <si>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</si>
  <si>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</si>
  <si>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</si>
  <si>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</si>
  <si>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</si>
  <si>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</si>
  <si>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</si>
  <si>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</si>
  <si>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</si>
  <si>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</si>
  <si>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</si>
  <si>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</si>
  <si>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</si>
  <si>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</si>
  <si>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</si>
  <si>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</si>
  <si>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</si>
  <si>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</si>
  <si>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</si>
  <si>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</si>
  <si>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</si>
  <si>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</si>
  <si>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</si>
  <si>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</si>
  <si>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</si>
  <si>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</si>
  <si>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</si>
  <si>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</si>
  <si>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</si>
  <si>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</si>
  <si>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</si>
  <si>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</si>
  <si>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</si>
  <si>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</si>
  <si>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</si>
  <si>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</si>
  <si>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</si>
  <si>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</si>
  <si>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</si>
  <si>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</si>
  <si>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</si>
  <si>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</si>
  <si>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</si>
  <si>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</si>
  <si>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</si>
  <si>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</si>
  <si>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</si>
  <si>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</si>
  <si>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</si>
  <si>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</si>
  <si>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</si>
  <si>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</si>
  <si>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</si>
  <si>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</si>
  <si>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</si>
  <si>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</si>
  <si>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</si>
  <si>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</si>
  <si>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</si>
  <si>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</si>
  <si>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</si>
  <si>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</si>
  <si>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</si>
  <si>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</si>
  <si>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</si>
  <si>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</si>
  <si>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</si>
  <si>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</si>
  <si>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</si>
  <si>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</si>
  <si>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</si>
  <si>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</si>
  <si>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</si>
  <si>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</si>
  <si>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</si>
  <si>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</si>
  <si>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</si>
  <si>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</si>
  <si>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</si>
  <si>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</si>
  <si>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</si>
  <si>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</si>
  <si>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</si>
  <si>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</si>
  <si>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</si>
  <si>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</si>
  <si>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</si>
  <si>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</si>
  <si>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</si>
  <si>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</si>
  <si>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</si>
  <si>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</si>
  <si>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</si>
  <si>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</si>
  <si>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</si>
  <si>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</si>
  <si>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</si>
  <si>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</si>
  <si>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</si>
  <si>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</si>
  <si>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</si>
  <si>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</si>
  <si>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</si>
  <si>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</si>
  <si>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</si>
  <si>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</si>
  <si>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</si>
  <si>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</si>
  <si>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</si>
  <si>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</si>
  <si>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</si>
  <si>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</si>
  <si>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</si>
  <si>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</si>
  <si>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</si>
  <si>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</si>
  <si>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</si>
  <si>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</si>
  <si>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</si>
  <si>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</si>
  <si>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</si>
  <si>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</si>
  <si>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</si>
  <si>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</si>
  <si>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</si>
  <si>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</si>
  <si>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</si>
  <si>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</si>
  <si>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</si>
  <si>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</si>
  <si>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</si>
  <si>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</si>
  <si>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</si>
  <si>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</si>
  <si>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</si>
  <si>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</si>
  <si>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</si>
  <si>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</si>
  <si>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</si>
  <si>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</si>
  <si>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</si>
  <si>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</si>
  <si>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</si>
  <si>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</si>
  <si>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</si>
  <si>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</si>
  <si>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</si>
  <si>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</si>
  <si>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</si>
  <si>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</si>
  <si>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</si>
  <si>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</si>
  <si>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</si>
  <si>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</si>
  <si>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</si>
  <si>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</si>
  <si>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</si>
  <si>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</si>
  <si>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</si>
  <si>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</si>
  <si>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</si>
  <si>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</si>
  <si>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</si>
  <si>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</si>
  <si>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</si>
  <si>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</si>
  <si>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</si>
  <si>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</si>
  <si>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</si>
  <si>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</si>
  <si>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</si>
  <si>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</si>
  <si>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</si>
  <si>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</si>
  <si>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</si>
  <si>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</si>
  <si>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</si>
  <si>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</si>
  <si>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</si>
  <si>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</si>
  <si>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</si>
  <si>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</si>
  <si>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</si>
  <si>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</si>
  <si>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</si>
  <si>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</si>
  <si>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</si>
  <si>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</si>
  <si>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</si>
  <si>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</si>
  <si>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</si>
  <si>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</si>
  <si>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</si>
  <si>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</si>
  <si>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</si>
  <si>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</si>
  <si>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</si>
  <si>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</si>
  <si>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</si>
  <si>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</si>
  <si>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</si>
  <si>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</si>
  <si>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</si>
  <si>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</si>
  <si>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</si>
  <si>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</si>
  <si>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</si>
  <si>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</si>
  <si>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</si>
  <si>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</si>
  <si>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</si>
  <si>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</si>
  <si>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</si>
  <si>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</si>
  <si>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</si>
  <si>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</si>
  <si>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</si>
  <si>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</si>
  <si>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</si>
  <si>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</si>
  <si>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</si>
  <si>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</si>
  <si>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</si>
  <si>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</si>
  <si>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</si>
  <si>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</si>
  <si>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</si>
  <si>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</si>
  <si>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</si>
  <si>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</si>
  <si>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</si>
  <si>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</si>
  <si>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</si>
  <si>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</si>
  <si>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</si>
  <si>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</si>
  <si>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</si>
  <si>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</si>
  <si>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</si>
  <si>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</si>
  <si>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</si>
  <si>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</si>
  <si>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</si>
  <si>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</si>
  <si>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</si>
  <si>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</si>
  <si>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</si>
  <si>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</si>
  <si>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</si>
  <si>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</si>
  <si>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</si>
  <si>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</si>
  <si>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</si>
  <si>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</si>
  <si>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</si>
  <si>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</si>
  <si>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</si>
  <si>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</si>
  <si>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</si>
  <si>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</si>
  <si>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</si>
  <si>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</si>
  <si>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</si>
  <si>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</si>
  <si>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</si>
  <si>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</si>
  <si>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</si>
  <si>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</si>
  <si>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</si>
  <si>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</si>
  <si>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</si>
  <si>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</si>
  <si>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</si>
  <si>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</si>
  <si>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</si>
  <si>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</si>
  <si>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</si>
  <si>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</si>
  <si>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</si>
  <si>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</si>
  <si>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</si>
  <si>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</si>
  <si>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</si>
  <si>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</si>
  <si>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</si>
  <si>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</si>
  <si>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</si>
  <si>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</si>
  <si>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</si>
  <si>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</si>
  <si>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</si>
  <si>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</si>
  <si>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</si>
  <si>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</si>
  <si>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</si>
  <si>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</si>
  <si>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</si>
  <si>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</si>
  <si>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</si>
  <si>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</si>
  <si>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</si>
  <si>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</si>
  <si>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</si>
  <si>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</si>
  <si>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</si>
  <si>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</si>
  <si>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</si>
  <si>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</si>
  <si>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</si>
  <si>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</si>
  <si>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</si>
  <si>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</si>
  <si>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</si>
  <si>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</si>
  <si>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</si>
  <si>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</si>
  <si>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</si>
  <si>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</si>
  <si>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</si>
  <si>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</si>
  <si>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</si>
  <si>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</si>
  <si>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</si>
  <si>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</si>
  <si>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</si>
  <si>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</si>
  <si>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</si>
  <si>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</si>
  <si>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</si>
  <si>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</si>
  <si>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</si>
  <si>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</si>
  <si>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</si>
  <si>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</si>
  <si>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</si>
  <si>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</si>
  <si>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</si>
  <si>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</si>
  <si>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</si>
  <si>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</si>
  <si>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</si>
  <si>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</si>
  <si>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</si>
  <si>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</si>
  <si>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</si>
  <si>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</si>
  <si>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</si>
  <si>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</si>
  <si>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</si>
  <si>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</si>
  <si>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</si>
  <si>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</si>
  <si>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</si>
  <si>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</si>
  <si>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</si>
  <si>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</si>
  <si>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</si>
  <si>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</si>
  <si>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</si>
  <si>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</si>
  <si>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</si>
  <si>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</si>
  <si>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</si>
  <si>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</si>
  <si>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</si>
  <si>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</si>
  <si>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</si>
  <si>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</si>
  <si>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</si>
  <si>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</si>
  <si>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</si>
  <si>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</si>
  <si>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</si>
  <si>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</si>
  <si>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</si>
  <si>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</si>
  <si>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</si>
  <si>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</si>
  <si>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</si>
  <si>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</si>
  <si>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</si>
  <si>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</si>
  <si>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</si>
  <si>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</si>
  <si>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</si>
  <si>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</si>
  <si>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</si>
  <si>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</si>
  <si>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</si>
  <si>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</si>
  <si>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</si>
  <si>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</si>
  <si>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</si>
  <si>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</si>
  <si>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</si>
  <si>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</si>
  <si>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</si>
  <si>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</si>
  <si>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</si>
  <si>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</si>
  <si>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</si>
  <si>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</si>
  <si>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</si>
  <si>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</si>
  <si>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</si>
  <si>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</si>
  <si>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</si>
  <si>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</si>
  <si>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</si>
  <si>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</si>
  <si>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</si>
  <si>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</si>
  <si>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</si>
  <si>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</si>
  <si>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</si>
  <si>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</si>
  <si>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</si>
  <si>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</si>
  <si>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</si>
  <si>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</si>
  <si>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</si>
  <si>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</si>
  <si>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</si>
  <si>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</si>
  <si>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</si>
  <si>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</si>
  <si>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</si>
  <si>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</si>
  <si>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</si>
  <si>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</si>
  <si>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</si>
  <si>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</si>
  <si>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</si>
  <si>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</si>
  <si>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</si>
  <si>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</si>
  <si>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</si>
  <si>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</si>
  <si>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</si>
  <si>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</si>
  <si>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</si>
  <si>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</si>
  <si>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</si>
  <si>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</si>
  <si>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</si>
  <si>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</si>
  <si>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</si>
  <si>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</si>
  <si>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</si>
  <si>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</si>
  <si>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</si>
  <si>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</si>
  <si>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</si>
  <si>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</si>
  <si>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</si>
  <si>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</si>
  <si>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</si>
  <si>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</si>
  <si>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</si>
  <si>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</si>
  <si>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</si>
  <si>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</si>
  <si>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</si>
  <si>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</si>
  <si>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</si>
  <si>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</si>
  <si>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</si>
  <si>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</si>
  <si>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</si>
  <si>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</si>
  <si>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</si>
  <si>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</si>
  <si>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</si>
  <si>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</si>
  <si>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</si>
  <si>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</si>
  <si>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</si>
  <si>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</si>
  <si>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</si>
  <si>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</si>
  <si>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</si>
  <si>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</si>
  <si>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</si>
  <si>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</si>
  <si>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</si>
  <si>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</si>
  <si>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</si>
  <si>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</si>
  <si>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</si>
  <si>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</si>
  <si>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</si>
  <si>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</si>
  <si>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</si>
  <si>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</si>
  <si>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</si>
  <si>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</si>
  <si>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</si>
  <si>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</si>
  <si>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</si>
  <si>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</si>
  <si>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</si>
  <si>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</si>
  <si>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</si>
  <si>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</si>
  <si>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</si>
  <si>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</si>
  <si>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</si>
  <si>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</si>
  <si>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</si>
  <si>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</si>
  <si>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</si>
  <si>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</si>
  <si>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</si>
  <si>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</si>
  <si>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</si>
  <si>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</si>
  <si>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</si>
  <si>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</si>
  <si>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</si>
  <si>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</si>
  <si>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</si>
  <si>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</si>
  <si>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</si>
  <si>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</si>
  <si>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</si>
  <si>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</si>
  <si>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</si>
  <si>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</si>
  <si>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</si>
  <si>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</si>
  <si>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</si>
  <si>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</si>
  <si>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</si>
  <si>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</si>
  <si>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</si>
  <si>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</si>
  <si>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</si>
  <si>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</si>
  <si>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</si>
  <si>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</si>
  <si>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</si>
  <si>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</si>
  <si>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</si>
  <si>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</si>
  <si>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</si>
  <si>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</si>
  <si>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</si>
  <si>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</si>
  <si>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</si>
  <si>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</si>
  <si>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</si>
  <si>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</si>
  <si>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</si>
  <si>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</si>
  <si>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</si>
  <si>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</si>
  <si>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</si>
  <si>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</si>
  <si>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</si>
  <si>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</si>
  <si>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</si>
  <si>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</si>
  <si>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</si>
  <si>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</si>
  <si>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</si>
  <si>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</si>
  <si>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</si>
  <si>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</si>
  <si>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</si>
  <si>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</si>
  <si>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</si>
  <si>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</si>
  <si>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</si>
  <si>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</si>
  <si>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</si>
  <si>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</si>
  <si>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</si>
  <si>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</si>
  <si>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</si>
  <si>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</si>
  <si>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</si>
  <si>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</si>
  <si>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</si>
  <si>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</si>
  <si>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</si>
  <si>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</si>
  <si>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</si>
  <si>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</si>
  <si>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</si>
  <si>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</si>
  <si>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</si>
  <si>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</si>
  <si>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</si>
  <si>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</si>
  <si>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</si>
  <si>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</si>
  <si>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</si>
  <si>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</si>
  <si>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</si>
  <si>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</si>
  <si>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</si>
  <si>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</si>
  <si>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</si>
  <si>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</si>
  <si>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</si>
  <si>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</si>
  <si>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</si>
  <si>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</si>
  <si>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</si>
  <si>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</si>
  <si>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</si>
  <si>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</si>
  <si>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</si>
  <si>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</si>
  <si>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</si>
  <si>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</si>
  <si>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</si>
  <si>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</si>
  <si>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</si>
  <si>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</si>
  <si>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</si>
  <si>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</si>
  <si>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</si>
  <si>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</si>
  <si>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</si>
  <si>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</si>
  <si>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</si>
  <si>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</si>
  <si>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</si>
  <si>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</si>
  <si>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</si>
  <si>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</si>
  <si>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</si>
  <si>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</si>
  <si>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</si>
  <si>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</si>
  <si>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</si>
  <si>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</si>
  <si>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</si>
  <si>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</si>
  <si>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</si>
  <si>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</si>
  <si>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</si>
  <si>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</si>
  <si>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</si>
  <si>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</si>
  <si>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</si>
  <si>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</si>
  <si>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</si>
  <si>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</si>
  <si>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</si>
  <si>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</si>
  <si>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</si>
  <si>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</si>
  <si>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</si>
  <si>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</si>
  <si>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</si>
  <si>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</si>
  <si>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</si>
  <si>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</si>
  <si>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</si>
  <si>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</si>
  <si>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</si>
  <si>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</si>
  <si>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</si>
  <si>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</si>
  <si>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</si>
  <si>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</si>
  <si>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</si>
  <si>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</si>
  <si>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</si>
  <si>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</si>
  <si>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</si>
  <si>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</si>
  <si>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</si>
  <si>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</si>
  <si>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</si>
  <si>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</si>
  <si>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</si>
  <si>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</si>
  <si>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</si>
  <si>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</si>
  <si>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</si>
  <si>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</si>
  <si>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</si>
  <si>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</si>
  <si>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</si>
  <si>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</si>
  <si>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</si>
  <si>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</si>
  <si>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</si>
  <si>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</si>
  <si>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</si>
  <si>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</si>
  <si>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</si>
  <si>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</si>
  <si>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</si>
  <si>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</si>
  <si>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</si>
  <si>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</si>
  <si>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</si>
  <si>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</si>
  <si>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</si>
  <si>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</si>
  <si>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</si>
  <si>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</si>
  <si>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</si>
  <si>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</si>
  <si>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</si>
  <si>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</si>
  <si>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</si>
  <si>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</si>
  <si>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</si>
  <si>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</si>
  <si>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</si>
  <si>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</si>
  <si>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</si>
  <si>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</si>
  <si>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</si>
  <si>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</si>
  <si>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</si>
  <si>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</si>
  <si>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</si>
  <si>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</si>
  <si>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</si>
  <si>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</si>
  <si>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</si>
  <si>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</si>
  <si>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</si>
  <si>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</si>
  <si>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</si>
  <si>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</si>
  <si>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</si>
  <si>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</si>
  <si>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</si>
  <si>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</si>
  <si>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</si>
  <si>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</si>
  <si>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</si>
  <si>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</si>
  <si>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</si>
  <si>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</si>
  <si>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</si>
  <si>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</si>
  <si>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</si>
  <si>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</si>
  <si>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</si>
  <si>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</si>
  <si>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</si>
  <si>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</si>
  <si>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</si>
  <si>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</si>
  <si>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</si>
  <si>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</si>
  <si>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</si>
  <si>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</si>
  <si>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</si>
  <si>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</si>
  <si>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</si>
  <si>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</si>
  <si>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</si>
  <si>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</si>
  <si>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</si>
  <si>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</si>
  <si>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</si>
  <si>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</si>
  <si>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</si>
  <si>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</si>
  <si>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</si>
  <si>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</si>
  <si>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</si>
  <si>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</si>
  <si>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</si>
  <si>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</si>
  <si>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</si>
  <si>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</si>
  <si>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</si>
  <si>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</si>
  <si>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</si>
  <si>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</si>
  <si>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</si>
  <si>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</si>
  <si>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</si>
  <si>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</si>
  <si>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</si>
  <si>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</si>
  <si>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</si>
  <si>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</si>
  <si>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</si>
  <si>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</si>
  <si>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</si>
  <si>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</si>
  <si>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</si>
  <si>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</si>
  <si>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</si>
  <si>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</si>
  <si>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</si>
  <si>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</si>
  <si>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</si>
  <si>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</si>
  <si>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</si>
  <si>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</si>
  <si>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</si>
  <si>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</si>
  <si>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</si>
  <si>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</si>
  <si>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</si>
  <si>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</si>
  <si>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</si>
  <si>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</si>
  <si>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</si>
  <si>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</si>
  <si>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</si>
  <si>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</si>
  <si>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</si>
  <si>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</si>
  <si>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</si>
  <si>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</si>
  <si>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</si>
  <si>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</si>
  <si>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</si>
  <si>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</si>
  <si>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</si>
  <si>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</si>
  <si>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</si>
  <si>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</si>
  <si>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</si>
  <si>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</si>
  <si>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</si>
  <si>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</si>
  <si>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</si>
  <si>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</si>
  <si>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</si>
  <si>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</si>
  <si>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</si>
  <si>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</si>
  <si>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</si>
  <si>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</si>
  <si>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</si>
  <si>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</si>
  <si>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</si>
  <si>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</si>
  <si>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</si>
  <si>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</si>
  <si>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</si>
  <si>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</si>
  <si>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</si>
  <si>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</si>
  <si>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</si>
  <si>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</si>
  <si>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</si>
  <si>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</si>
  <si>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</si>
  <si>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</si>
  <si>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</si>
  <si>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</si>
  <si>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</si>
  <si>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</si>
  <si>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</si>
  <si>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</si>
  <si>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</si>
  <si>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</si>
  <si>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</si>
  <si>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</si>
  <si>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</si>
  <si>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</si>
  <si>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</si>
  <si>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</si>
  <si>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</si>
  <si>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</si>
  <si>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</si>
  <si>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</si>
  <si>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</si>
  <si>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</si>
  <si>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</si>
  <si>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</si>
  <si>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</si>
  <si>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</si>
  <si>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</si>
  <si>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</si>
  <si>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</si>
  <si>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</si>
  <si>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</si>
  <si>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</si>
  <si>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</si>
  <si>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</si>
  <si>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</si>
  <si>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</si>
  <si>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</si>
  <si>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</si>
  <si>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</si>
  <si>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</si>
  <si>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</si>
  <si>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</si>
  <si>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</si>
  <si>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</si>
  <si>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</si>
  <si>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</si>
  <si>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</si>
  <si>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</si>
  <si>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</si>
  <si>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</si>
  <si>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</si>
  <si>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</si>
  <si>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</si>
  <si>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</si>
  <si>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</si>
  <si>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</si>
  <si>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</si>
  <si>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</si>
  <si>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</si>
  <si>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</si>
  <si>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</si>
  <si>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</si>
  <si>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</si>
  <si>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</si>
  <si>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</si>
  <si>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</si>
  <si>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</si>
  <si>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</si>
  <si>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</si>
  <si>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</si>
  <si>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</si>
  <si>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</si>
  <si>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</si>
  <si>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</si>
  <si>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</si>
  <si>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</si>
  <si>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</si>
  <si>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</si>
  <si>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</si>
  <si>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</si>
  <si>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</si>
  <si>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</si>
  <si>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</si>
  <si>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</si>
  <si>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</si>
  <si>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</si>
  <si>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</si>
  <si>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</si>
  <si>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</si>
  <si>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</si>
  <si>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</si>
  <si>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</si>
  <si>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</si>
  <si>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</si>
  <si>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</si>
  <si>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</si>
  <si>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</si>
  <si>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</si>
  <si>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</si>
  <si>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</si>
  <si>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</si>
  <si>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</si>
  <si>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</si>
  <si>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</si>
  <si>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</si>
  <si>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</si>
  <si>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</si>
  <si>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</si>
  <si>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</si>
  <si>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</si>
  <si>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</si>
  <si>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</si>
  <si>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</si>
  <si>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</si>
  <si>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</si>
  <si>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</si>
  <si>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</si>
  <si>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</si>
  <si>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</si>
  <si>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</si>
  <si>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</si>
  <si>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</si>
  <si>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</si>
  <si>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</si>
  <si>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</si>
  <si>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</si>
  <si>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</si>
  <si>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</si>
  <si>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</si>
  <si>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</si>
  <si>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</si>
  <si>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</si>
  <si>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</si>
  <si>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</si>
  <si>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</si>
  <si>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</si>
  <si>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</si>
  <si>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</si>
  <si>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</si>
  <si>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</si>
  <si>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</si>
  <si>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</si>
  <si>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</si>
  <si>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</si>
  <si>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</si>
  <si>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</si>
  <si>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</si>
  <si>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</si>
  <si>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</si>
  <si>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</si>
  <si>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</si>
  <si>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</si>
  <si>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</si>
  <si>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</si>
  <si>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</si>
  <si>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</si>
  <si>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</si>
  <si>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</si>
  <si>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</si>
  <si>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</si>
  <si>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</si>
  <si>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</si>
  <si>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</si>
  <si>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</si>
  <si>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</si>
  <si>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</si>
  <si>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</si>
  <si>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</si>
  <si>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</si>
  <si>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</si>
  <si>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</si>
  <si>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</si>
  <si>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</si>
  <si>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</si>
  <si>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</si>
  <si>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</si>
  <si>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</si>
  <si>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</si>
  <si>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</si>
  <si>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</si>
  <si>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</si>
  <si>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</si>
  <si>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</si>
  <si>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</si>
  <si>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</si>
  <si>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</si>
  <si>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</si>
  <si>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</si>
  <si>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</si>
  <si>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</si>
  <si>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</si>
  <si>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</si>
  <si>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</si>
  <si>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</si>
  <si>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</si>
  <si>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</si>
  <si>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</si>
  <si>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</si>
  <si>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</si>
  <si>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</si>
  <si>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</si>
  <si>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</si>
  <si>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</si>
  <si>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</si>
  <si>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</si>
  <si>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</si>
  <si>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</si>
  <si>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</si>
  <si>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</si>
  <si>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</si>
  <si>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</si>
  <si>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</si>
  <si>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</si>
  <si>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</si>
  <si>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</si>
  <si>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</si>
  <si>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</si>
  <si>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</si>
  <si>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</si>
  <si>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</si>
  <si>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</si>
  <si>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</si>
  <si>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</si>
  <si>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</si>
  <si>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</si>
  <si>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</si>
  <si>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</si>
  <si>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</si>
  <si>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</si>
  <si>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</si>
  <si>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</si>
  <si>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</si>
  <si>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</si>
  <si>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</si>
  <si>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</si>
  <si>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</si>
  <si>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</si>
  <si>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</si>
  <si>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</si>
  <si>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</si>
  <si>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</si>
  <si>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</si>
  <si>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</si>
  <si>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</si>
  <si>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</si>
  <si>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</si>
  <si>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</si>
  <si>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</si>
  <si>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</si>
  <si>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</si>
  <si>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</si>
  <si>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</si>
  <si>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</si>
  <si>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</si>
  <si>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</si>
  <si>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</si>
  <si>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</si>
  <si>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</si>
  <si>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</si>
  <si>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</si>
  <si>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</si>
  <si>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</si>
  <si>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</si>
  <si>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</si>
  <si>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</si>
  <si>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</si>
  <si>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</si>
  <si>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</si>
  <si>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</si>
  <si>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</si>
  <si>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</si>
  <si>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</si>
  <si>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</si>
  <si>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</si>
  <si>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</si>
  <si>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</si>
  <si>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</si>
  <si>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</si>
  <si>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</si>
  <si>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</si>
  <si>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</si>
  <si>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</si>
  <si>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</si>
  <si>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</si>
  <si>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</si>
  <si>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</si>
  <si>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</si>
  <si>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</si>
  <si>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</si>
  <si>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</si>
  <si>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</si>
  <si>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</si>
  <si>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</si>
  <si>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</si>
  <si>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</si>
  <si>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</si>
  <si>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</si>
  <si>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</si>
  <si>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</si>
  <si>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</si>
  <si>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</si>
  <si>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</si>
  <si>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</si>
  <si>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</si>
  <si>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</si>
  <si>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</si>
  <si>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</si>
  <si>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</si>
  <si>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</si>
  <si>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</si>
  <si>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</si>
  <si>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</si>
  <si>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</si>
  <si>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</si>
  <si>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</si>
  <si>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</si>
  <si>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</si>
  <si>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</si>
  <si>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</si>
  <si>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</si>
  <si>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</si>
  <si>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</si>
  <si>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</si>
  <si>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</si>
  <si>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</si>
  <si>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</si>
  <si>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</si>
  <si>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</si>
  <si>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</si>
  <si>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</si>
  <si>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</si>
  <si>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</si>
  <si>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</si>
  <si>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</si>
  <si>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</si>
  <si>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</si>
  <si>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</si>
  <si>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</si>
  <si>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</si>
  <si>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</si>
  <si>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</si>
  <si>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</si>
  <si>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</si>
  <si>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</si>
  <si>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</si>
  <si>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</si>
  <si>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</si>
  <si>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</si>
  <si>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</si>
  <si>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</si>
  <si>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</si>
  <si>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</si>
  <si>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</si>
  <si>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</si>
  <si>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</si>
  <si>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</si>
  <si>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</si>
  <si>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</si>
  <si>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</si>
  <si>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</si>
  <si>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</si>
  <si>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</si>
  <si>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</si>
  <si>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</si>
  <si>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</si>
  <si>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</si>
  <si>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</si>
  <si>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</si>
  <si>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</si>
  <si>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</si>
  <si>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</si>
  <si>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</si>
  <si>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</si>
  <si>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</si>
  <si>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</si>
  <si>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</si>
  <si>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</si>
  <si>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</si>
  <si>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</si>
  <si>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</si>
  <si>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</si>
  <si>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</si>
  <si>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</si>
  <si>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</si>
  <si>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</si>
  <si>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</si>
  <si>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</si>
  <si>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</si>
  <si>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</si>
  <si>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</si>
  <si>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</si>
  <si>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</si>
  <si>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</si>
  <si>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</si>
  <si>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</si>
  <si>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</si>
  <si>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</si>
  <si>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</si>
  <si>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</si>
  <si>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</si>
  <si>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</si>
  <si>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</si>
  <si>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</si>
  <si>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</si>
  <si>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</si>
  <si>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</si>
  <si>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</si>
  <si>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</si>
  <si>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</si>
  <si>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</si>
  <si>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</si>
  <si>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</si>
  <si>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</si>
  <si>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</si>
  <si>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</si>
  <si>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</si>
  <si>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</si>
  <si>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</si>
  <si>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</si>
  <si>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</si>
  <si>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</si>
  <si>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</si>
  <si>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</si>
  <si>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</si>
  <si>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</si>
  <si>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</si>
  <si>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</si>
  <si>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</si>
  <si>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</si>
  <si>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</si>
  <si>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</si>
  <si>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</si>
  <si>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</si>
  <si>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</si>
  <si>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</si>
  <si>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</si>
  <si>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</si>
  <si>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</si>
  <si>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</si>
  <si>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</si>
  <si>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</si>
  <si>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</si>
  <si>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</si>
  <si>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</si>
  <si>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</si>
  <si>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</si>
  <si>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</si>
  <si>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</si>
  <si>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</si>
  <si>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</si>
  <si>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</si>
  <si>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</si>
  <si>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</si>
  <si>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</si>
  <si>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</si>
  <si>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</si>
  <si>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</si>
  <si>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</si>
  <si>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</si>
  <si>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</si>
  <si>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</si>
  <si>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</si>
  <si>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</si>
  <si>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</si>
  <si>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</si>
  <si>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</si>
  <si>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</si>
  <si>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</si>
  <si>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</si>
  <si>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</si>
  <si>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</si>
  <si>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</si>
  <si>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</si>
  <si>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</si>
  <si>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</si>
  <si>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</si>
  <si>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</si>
  <si>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</si>
  <si>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</si>
  <si>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</si>
  <si>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</si>
  <si>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</si>
  <si>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</si>
  <si>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</si>
  <si>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</si>
  <si>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</si>
  <si>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</si>
  <si>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</si>
  <si>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</si>
  <si>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</si>
  <si>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</si>
  <si>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</si>
  <si>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</si>
  <si>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</si>
  <si>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</si>
  <si>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</si>
  <si>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</si>
  <si>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</si>
  <si>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</si>
  <si>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</si>
  <si>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</si>
  <si>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</si>
  <si>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</si>
  <si>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</si>
  <si>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</si>
  <si>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</si>
  <si>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</si>
  <si>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</si>
  <si>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</si>
  <si>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</si>
  <si>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</si>
  <si>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</si>
  <si>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</si>
  <si>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</si>
  <si>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</si>
  <si>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</si>
  <si>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</si>
  <si>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</si>
  <si>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</si>
  <si>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</si>
  <si>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</si>
  <si>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</si>
  <si>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</si>
  <si>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</si>
  <si>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</si>
  <si>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</si>
  <si>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</si>
  <si>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</si>
  <si>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</si>
  <si>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</si>
  <si>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</si>
  <si>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</si>
  <si>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</si>
  <si>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</si>
  <si>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</si>
  <si>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</si>
  <si>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</si>
  <si>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</si>
  <si>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</si>
  <si>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</si>
  <si>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</si>
  <si>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</si>
  <si>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</si>
  <si>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</si>
  <si>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</si>
  <si>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</si>
  <si>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</si>
  <si>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</si>
  <si>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</si>
  <si>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</si>
  <si>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</si>
  <si>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</si>
  <si>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</si>
  <si>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</si>
  <si>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</si>
  <si>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</si>
  <si>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</si>
  <si>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</si>
  <si>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</si>
  <si>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</si>
  <si>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</si>
  <si>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</si>
  <si>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</si>
  <si>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</si>
  <si>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</si>
  <si>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</si>
  <si>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</si>
  <si>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</si>
  <si>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</si>
  <si>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</si>
  <si>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</si>
  <si>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</si>
  <si>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</si>
  <si>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</si>
  <si>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</si>
  <si>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</si>
  <si>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</si>
  <si>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</si>
  <si>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</si>
  <si>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</si>
  <si>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</si>
  <si>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</si>
  <si>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</si>
  <si>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</si>
  <si>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</si>
  <si>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</si>
  <si>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</si>
  <si>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</si>
  <si>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</si>
  <si>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</si>
  <si>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</si>
  <si>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</si>
  <si>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</si>
  <si>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</si>
  <si>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</si>
  <si>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</si>
  <si>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</si>
  <si>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</si>
  <si>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</si>
  <si>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</si>
  <si>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</si>
  <si>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</si>
  <si>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</si>
  <si>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</si>
  <si>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</si>
  <si>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</si>
  <si>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</si>
  <si>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</si>
  <si>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</si>
  <si>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</si>
  <si>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</si>
  <si>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</si>
  <si>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</si>
  <si>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</si>
  <si>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</si>
  <si>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</si>
  <si>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</si>
  <si>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</si>
  <si>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</si>
  <si>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</si>
  <si>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</si>
  <si>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</si>
  <si>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</si>
  <si>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</si>
  <si>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</si>
  <si>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</si>
  <si>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</si>
  <si>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</si>
  <si>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</si>
  <si>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</si>
  <si>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</si>
  <si>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</si>
  <si>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</si>
  <si>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</si>
  <si>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</si>
  <si>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</si>
  <si>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</si>
  <si>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</si>
  <si>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</si>
  <si>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</si>
  <si>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</si>
  <si>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</si>
  <si>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</si>
  <si>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</si>
  <si>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</si>
  <si>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</si>
  <si>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</si>
  <si>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</si>
  <si>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</si>
  <si>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</si>
  <si>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</si>
  <si>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</si>
  <si>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</si>
  <si>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</si>
  <si>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</si>
  <si>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</si>
  <si>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</si>
  <si>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</si>
  <si>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</si>
  <si>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</si>
  <si>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</si>
  <si>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</si>
  <si>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</si>
  <si>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</si>
  <si>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</si>
  <si>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</si>
  <si>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</si>
  <si>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</si>
  <si>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</si>
  <si>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</si>
  <si>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</si>
  <si>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</si>
  <si>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</si>
  <si>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</si>
  <si>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</si>
  <si>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</si>
  <si>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</si>
  <si>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</si>
  <si>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</si>
  <si>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</si>
  <si>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</si>
  <si>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</si>
  <si>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</si>
  <si>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</si>
  <si>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</si>
  <si>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</si>
  <si>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</si>
  <si>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</si>
  <si>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</si>
  <si>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</si>
  <si>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</si>
  <si>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</si>
  <si>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</si>
  <si>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</si>
  <si>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</si>
  <si>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</si>
  <si>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</si>
  <si>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</si>
  <si>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</si>
  <si>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</si>
  <si>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</si>
  <si>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</si>
  <si>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</si>
  <si>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</si>
  <si>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</si>
  <si>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</si>
  <si>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</si>
  <si>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</si>
  <si>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</si>
  <si>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</si>
  <si>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</si>
  <si>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</si>
  <si>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</si>
  <si>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</si>
  <si>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</si>
  <si>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</si>
  <si>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</si>
  <si>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</si>
  <si>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</si>
  <si>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</si>
  <si>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</si>
  <si>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</si>
  <si>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</si>
  <si>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</si>
  <si>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</si>
  <si>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</si>
  <si>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</si>
  <si>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</si>
  <si>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</si>
  <si>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</si>
  <si>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</si>
  <si>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</si>
  <si>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</si>
  <si>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</si>
  <si>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</si>
  <si>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</si>
  <si>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</si>
  <si>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</si>
  <si>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</si>
  <si>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</si>
  <si>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</si>
  <si>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</si>
  <si>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</si>
  <si>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</si>
  <si>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</si>
  <si>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</si>
  <si>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</si>
  <si>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</si>
  <si>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</si>
  <si>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</si>
  <si>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</si>
  <si>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</si>
  <si>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</si>
  <si>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</si>
  <si>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</si>
  <si>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</si>
  <si>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</si>
  <si>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</si>
  <si>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</si>
  <si>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</si>
  <si>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</si>
  <si>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</si>
  <si>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</si>
  <si>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</si>
  <si>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</si>
  <si>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</si>
  <si>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</si>
  <si>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</si>
  <si>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</si>
  <si>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</si>
  <si>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</si>
  <si>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</si>
  <si>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</si>
  <si>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</si>
  <si>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</si>
  <si>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</si>
  <si>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</si>
  <si>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</si>
  <si>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</si>
  <si>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</si>
  <si>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</si>
  <si>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</si>
  <si>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</si>
  <si>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</si>
  <si>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</si>
  <si>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</si>
  <si>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</si>
  <si>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</si>
  <si>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</si>
  <si>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</si>
  <si>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</si>
  <si>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</si>
  <si>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</si>
  <si>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</si>
  <si>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</si>
  <si>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</si>
  <si>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</si>
  <si>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</si>
  <si>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</si>
  <si>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</si>
  <si>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</si>
  <si>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</si>
  <si>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</si>
  <si>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</si>
  <si>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</si>
  <si>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</si>
  <si>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</si>
  <si>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</si>
  <si>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</si>
  <si>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</si>
  <si>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</si>
  <si>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</si>
  <si>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</si>
  <si>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</si>
  <si>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</si>
  <si>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</si>
  <si>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</si>
  <si>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</si>
  <si>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</si>
  <si>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</si>
  <si>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</si>
  <si>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</si>
  <si>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</si>
  <si>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</si>
  <si>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</si>
  <si>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</si>
  <si>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</si>
  <si>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</si>
  <si>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</si>
  <si>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</si>
  <si>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</si>
  <si>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</si>
  <si>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</si>
  <si>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</si>
  <si>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</si>
  <si>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</si>
  <si>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</si>
  <si>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</si>
  <si>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</si>
  <si>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</si>
  <si>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</si>
  <si>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</si>
  <si>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</si>
  <si>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</si>
  <si>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</si>
  <si>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</si>
  <si>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</si>
  <si>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</si>
  <si>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</si>
  <si>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</si>
  <si>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</si>
  <si>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</si>
  <si>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</si>
  <si>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</si>
  <si>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</si>
  <si>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</si>
  <si>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</si>
  <si>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</si>
  <si>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</si>
  <si>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</si>
  <si>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</si>
  <si>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</si>
  <si>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</si>
  <si>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</si>
  <si>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</si>
  <si>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</si>
  <si>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</si>
  <si>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</si>
  <si>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</si>
  <si>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</si>
  <si>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</si>
  <si>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</si>
  <si>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</si>
  <si>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</si>
  <si>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</si>
  <si>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</si>
  <si>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</si>
  <si>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</si>
  <si>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</si>
  <si>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</si>
  <si>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</si>
  <si>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</si>
  <si>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</si>
  <si>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</si>
  <si>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</si>
  <si>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</si>
  <si>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</si>
  <si>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</si>
  <si>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</si>
  <si>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</si>
  <si>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</si>
  <si>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</si>
  <si>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</si>
  <si>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</si>
  <si>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</si>
  <si>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</si>
  <si>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</si>
  <si>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</si>
  <si>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</si>
  <si>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</si>
  <si>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</si>
  <si>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</si>
  <si>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</si>
  <si>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</si>
  <si>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</si>
  <si>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</si>
  <si>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</si>
  <si>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</si>
  <si>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</si>
  <si>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</si>
  <si>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</si>
  <si>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</si>
  <si>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</si>
  <si>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</si>
  <si>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</si>
  <si>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</si>
  <si>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</si>
  <si>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</si>
  <si>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</si>
  <si>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</si>
  <si>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</si>
  <si>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</si>
  <si>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</si>
  <si>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</si>
  <si>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</si>
  <si>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</si>
  <si>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</si>
  <si>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</si>
  <si>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</si>
  <si>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</si>
  <si>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</si>
  <si>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</si>
  <si>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</si>
  <si>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</si>
  <si>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</si>
  <si>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</si>
  <si>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</si>
  <si>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</si>
  <si>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</si>
  <si>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</si>
  <si>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</si>
  <si>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</si>
  <si>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</si>
  <si>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</si>
  <si>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</si>
  <si>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</si>
  <si>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</si>
  <si>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</si>
  <si>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</si>
  <si>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</si>
  <si>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</si>
  <si>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</si>
  <si>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</si>
  <si>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</si>
  <si>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</si>
  <si>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</si>
  <si>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</si>
  <si>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</si>
  <si>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</si>
  <si>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</si>
  <si>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</si>
  <si>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</si>
  <si>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</si>
  <si>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</si>
  <si>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</si>
  <si>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</si>
  <si>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</si>
  <si>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</si>
  <si>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</si>
  <si>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</si>
  <si>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</si>
  <si>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</si>
  <si>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</si>
  <si>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</si>
  <si>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</si>
  <si>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</si>
  <si>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</si>
  <si>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</si>
  <si>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</si>
  <si>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</si>
  <si>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</si>
  <si>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</si>
  <si>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</si>
  <si>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</si>
  <si>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</si>
  <si>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</si>
  <si>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</si>
  <si>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</si>
  <si>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</si>
  <si>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</si>
  <si>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</si>
  <si>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</si>
  <si>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</si>
  <si>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</si>
  <si>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</si>
  <si>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</si>
  <si>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</si>
  <si>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</si>
  <si>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</si>
  <si>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</si>
  <si>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</si>
  <si>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</si>
  <si>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</si>
  <si>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</si>
  <si>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</si>
  <si>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</si>
  <si>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</si>
  <si>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</si>
  <si>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</si>
  <si>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</si>
  <si>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</si>
  <si>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</si>
  <si>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</si>
  <si>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</si>
  <si>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</si>
  <si>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</si>
  <si>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</si>
  <si>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</si>
  <si>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</si>
  <si>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</si>
  <si>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</si>
  <si>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</si>
  <si>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</si>
  <si>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</si>
  <si>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</si>
  <si>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</si>
  <si>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</si>
  <si>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</si>
  <si>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</si>
  <si>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</si>
  <si>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</si>
  <si>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</si>
  <si>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</si>
  <si>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</si>
  <si>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</si>
  <si>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</si>
  <si>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</si>
  <si>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</si>
  <si>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</si>
  <si>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</si>
  <si>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</si>
  <si>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</si>
  <si>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</si>
  <si>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</si>
  <si>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</si>
  <si>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</si>
  <si>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</si>
  <si>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</si>
  <si>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</si>
  <si>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</si>
  <si>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</si>
  <si>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</si>
  <si>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</si>
  <si>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</si>
  <si>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</si>
  <si>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</si>
  <si>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</si>
  <si>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</si>
  <si>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</si>
  <si>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</si>
  <si>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</si>
  <si>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</si>
  <si>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</si>
  <si>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</si>
  <si>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</si>
  <si>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</si>
  <si>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</si>
  <si>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</si>
  <si>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</si>
  <si>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</si>
  <si>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</si>
  <si>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</si>
  <si>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</si>
  <si>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</si>
  <si>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</si>
  <si>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</si>
  <si>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</si>
  <si>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</si>
  <si>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</si>
  <si>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</si>
  <si>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</si>
  <si>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</si>
  <si>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</si>
  <si>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</si>
  <si>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</si>
  <si>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</si>
  <si>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</si>
  <si>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</si>
  <si>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</si>
  <si>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</si>
  <si>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</si>
  <si>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</si>
  <si>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</si>
  <si>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</si>
  <si>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</si>
  <si>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</si>
  <si>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</si>
  <si>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</si>
  <si>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</si>
  <si>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</si>
  <si>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</si>
  <si>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</si>
  <si>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</si>
  <si>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</si>
  <si>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</si>
  <si>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</si>
  <si>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</si>
  <si>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</si>
  <si>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</si>
  <si>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</si>
  <si>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</si>
  <si>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</si>
  <si>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</si>
  <si>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</si>
  <si>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</si>
  <si>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</si>
  <si>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</si>
  <si>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</si>
  <si>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</si>
  <si>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</si>
  <si>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</si>
  <si>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</si>
  <si>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</si>
  <si>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</si>
  <si>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</si>
  <si>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</si>
  <si>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</si>
  <si>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</si>
  <si>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</si>
  <si>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</si>
  <si>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</si>
  <si>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</si>
  <si>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</si>
  <si>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</si>
  <si>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</si>
  <si>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</si>
  <si>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</si>
  <si>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</si>
  <si>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</si>
  <si>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</si>
  <si>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</si>
  <si>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</si>
  <si>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</si>
  <si>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</si>
  <si>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</si>
  <si>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</si>
  <si>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</si>
  <si>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</si>
  <si>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</si>
  <si>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</si>
  <si>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</si>
  <si>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</si>
  <si>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</si>
  <si>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</si>
  <si>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</si>
  <si>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</si>
  <si>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</si>
  <si>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</si>
  <si>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</si>
  <si>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</si>
  <si>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</si>
  <si>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</si>
  <si>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</si>
  <si>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</si>
  <si>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</si>
  <si>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</si>
  <si>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</si>
  <si>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</si>
  <si>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</si>
  <si>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</si>
  <si>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</si>
  <si>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</si>
  <si>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</si>
  <si>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</si>
  <si>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</si>
  <si>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</si>
  <si>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</si>
  <si>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</si>
  <si>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</si>
  <si>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</si>
  <si>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</si>
  <si>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</si>
  <si>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</si>
  <si>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</si>
  <si>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</si>
  <si>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</si>
  <si>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</si>
  <si>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</si>
  <si>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</si>
  <si>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</si>
  <si>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</si>
  <si>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</si>
  <si>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</si>
  <si>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</si>
  <si>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</si>
  <si>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</si>
  <si>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</si>
  <si>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</si>
  <si>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</si>
  <si>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</si>
  <si>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</si>
  <si>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</si>
  <si>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</si>
  <si>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</si>
  <si>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</si>
  <si>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</si>
  <si>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</si>
  <si>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</si>
  <si>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</si>
  <si>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</si>
  <si>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</si>
  <si>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</si>
  <si>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</si>
  <si>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</si>
  <si>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</si>
  <si>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</si>
  <si>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</si>
  <si>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</si>
  <si>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</si>
  <si>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</si>
  <si>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</si>
  <si>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</si>
  <si>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</si>
  <si>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</si>
  <si>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</si>
  <si>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</si>
  <si>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</si>
  <si>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</si>
  <si>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</si>
  <si>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</si>
  <si>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</si>
  <si>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</si>
  <si>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</si>
  <si>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</si>
  <si>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</si>
  <si>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</si>
  <si>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</si>
  <si>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</si>
  <si>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</si>
  <si>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</si>
  <si>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</si>
  <si>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</si>
  <si>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</si>
  <si>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</si>
  <si>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</si>
  <si>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</si>
  <si>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</si>
  <si>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</si>
  <si>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</si>
  <si>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</si>
  <si>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</si>
  <si>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</si>
  <si>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</si>
  <si>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</si>
  <si>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</si>
  <si>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</si>
  <si>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</si>
  <si>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</si>
  <si>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</si>
  <si>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</si>
  <si>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</si>
  <si>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</si>
  <si>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</si>
  <si>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</si>
  <si>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</si>
  <si>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</si>
  <si>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</si>
  <si>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</si>
  <si>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</si>
  <si>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</si>
  <si>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</si>
  <si>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</si>
  <si>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</si>
  <si>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</si>
  <si>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</si>
  <si>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</si>
  <si>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</si>
  <si>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</si>
  <si>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</si>
  <si>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</si>
  <si>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</si>
  <si>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</si>
  <si>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</si>
  <si>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</si>
  <si>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</si>
  <si>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</si>
  <si>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</si>
  <si>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</si>
  <si>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</si>
  <si>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</si>
  <si>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</si>
  <si>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</si>
  <si>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</si>
  <si>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</si>
  <si>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</si>
  <si>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</si>
  <si>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</si>
  <si>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</si>
  <si>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</si>
  <si>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</si>
  <si>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</si>
  <si>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</si>
  <si>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</si>
  <si>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</si>
  <si>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</si>
  <si>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</si>
  <si>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</si>
  <si>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</si>
  <si>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</si>
  <si>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</si>
  <si>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</si>
  <si>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</si>
  <si>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</si>
  <si>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</si>
  <si>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</si>
  <si>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</si>
  <si>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</si>
  <si>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</si>
  <si>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</si>
  <si>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</si>
  <si>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</si>
  <si>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</si>
  <si>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</si>
  <si>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</si>
  <si>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</si>
  <si>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</si>
  <si>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</si>
  <si>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</si>
  <si>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</si>
  <si>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</si>
  <si>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</si>
  <si>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</si>
  <si>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</si>
  <si>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</si>
  <si>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</si>
  <si>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</si>
  <si>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</si>
  <si>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</si>
  <si>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</si>
  <si>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</si>
  <si>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</si>
  <si>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</si>
  <si>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</si>
  <si>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</si>
  <si>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</si>
  <si>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</si>
  <si>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</si>
  <si>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</si>
  <si>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</si>
  <si>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</si>
  <si>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</si>
  <si>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</si>
  <si>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</si>
  <si>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</si>
  <si>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</si>
  <si>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</si>
  <si>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</si>
  <si>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</si>
  <si>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</si>
  <si>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</si>
  <si>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</si>
  <si>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</si>
  <si>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</si>
  <si>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</si>
  <si>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</si>
  <si>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</si>
  <si>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</si>
  <si>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</si>
  <si>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</si>
  <si>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</si>
  <si>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</si>
  <si>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</si>
  <si>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</si>
  <si>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</si>
  <si>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</si>
  <si>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</si>
  <si>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</si>
  <si>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</si>
  <si>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</si>
  <si>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</si>
  <si>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</si>
  <si>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</si>
  <si>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</si>
  <si>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</si>
  <si>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</si>
  <si>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</si>
  <si>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</si>
  <si>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</si>
  <si>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</si>
  <si>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</si>
  <si>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</si>
  <si>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</si>
  <si>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</si>
  <si>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</si>
  <si>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</si>
  <si>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</si>
  <si>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</si>
  <si>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</si>
  <si>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</si>
  <si>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</si>
  <si>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</si>
  <si>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</si>
  <si>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</si>
  <si>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</si>
  <si>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</si>
  <si>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</si>
  <si>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</si>
  <si>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</si>
  <si>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</si>
  <si>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</si>
  <si>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</si>
  <si>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</si>
  <si>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</si>
  <si>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</si>
  <si>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</si>
  <si>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</si>
  <si>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</si>
  <si>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</si>
  <si>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</si>
  <si>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</si>
  <si>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</si>
  <si>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</si>
  <si>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</si>
  <si>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</si>
  <si>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</si>
  <si>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</si>
  <si>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</si>
  <si>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</si>
  <si>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</si>
  <si>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</si>
  <si>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</si>
  <si>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</si>
  <si>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</si>
  <si>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</si>
  <si>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</si>
  <si>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</si>
  <si>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</si>
  <si>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</si>
  <si>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</si>
  <si>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</si>
  <si>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</si>
  <si>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</si>
  <si>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</si>
  <si>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</si>
  <si>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</si>
  <si>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</si>
  <si>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</si>
  <si>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</si>
  <si>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</si>
  <si>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</si>
  <si>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</si>
  <si>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</si>
  <si>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</si>
  <si>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</si>
  <si>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</si>
  <si>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</si>
  <si>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</si>
  <si>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</si>
  <si>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</si>
  <si>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</si>
  <si>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</si>
  <si>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</si>
  <si>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</si>
  <si>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</si>
  <si>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</si>
  <si>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</si>
  <si>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</si>
  <si>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</si>
  <si>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</si>
  <si>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</si>
  <si>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</si>
  <si>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</si>
  <si>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</si>
  <si>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</si>
  <si>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</si>
  <si>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</si>
  <si>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</si>
  <si>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</si>
  <si>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</si>
  <si>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</si>
  <si>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</si>
  <si>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</si>
  <si>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</si>
  <si>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</si>
  <si>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</si>
  <si>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</si>
  <si>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</si>
  <si>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</si>
  <si>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</si>
  <si>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</si>
  <si>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</si>
  <si>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</si>
  <si>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</si>
  <si>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</si>
  <si>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</si>
  <si>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</si>
  <si>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</si>
  <si>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</si>
  <si>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</si>
  <si>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</si>
  <si>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</si>
  <si>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</si>
  <si>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</si>
  <si>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</si>
  <si>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</si>
  <si>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</si>
  <si>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</si>
  <si>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</si>
  <si>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</si>
  <si>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</si>
  <si>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</si>
  <si>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</si>
  <si>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</si>
  <si>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</si>
  <si>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</si>
  <si>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</si>
  <si>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</si>
  <si>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</si>
  <si>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</si>
  <si>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</si>
  <si>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</si>
  <si>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</si>
  <si>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</si>
  <si>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</si>
  <si>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</si>
  <si>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</si>
  <si>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</si>
  <si>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</si>
  <si>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</si>
  <si>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</si>
  <si>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</si>
  <si>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</si>
  <si>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</si>
  <si>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</si>
  <si>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</si>
  <si>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</si>
  <si>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</si>
  <si>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</si>
  <si>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</si>
  <si>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</si>
  <si>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</si>
  <si>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</si>
  <si>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</si>
  <si>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</si>
  <si>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</si>
  <si>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</si>
  <si>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</si>
  <si>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</si>
  <si>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</si>
  <si>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</si>
  <si>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</si>
  <si>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</si>
  <si>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</si>
  <si>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</si>
  <si>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</si>
  <si>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</si>
  <si>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</si>
  <si>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</si>
  <si>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</si>
  <si>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</si>
  <si>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</si>
  <si>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</si>
  <si>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</si>
  <si>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</si>
  <si>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</si>
  <si>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</si>
  <si>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</si>
  <si>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</si>
  <si>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</si>
  <si>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</si>
  <si>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</si>
  <si>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</si>
  <si>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</si>
  <si>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</si>
  <si>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</si>
  <si>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</si>
  <si>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</si>
  <si>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</si>
  <si>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</si>
  <si>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</si>
  <si>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</si>
  <si>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</si>
  <si>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</si>
  <si>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</si>
  <si>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</si>
  <si>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</si>
  <si>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</si>
  <si>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</si>
  <si>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</si>
  <si>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</si>
  <si>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</si>
  <si>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</si>
  <si>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</si>
  <si>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</si>
  <si>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</si>
  <si>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</si>
  <si>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</si>
  <si>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</si>
  <si>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</si>
  <si>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</si>
  <si>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</si>
  <si>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</si>
  <si>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</si>
  <si>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</si>
  <si>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</si>
  <si>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</si>
  <si>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</si>
  <si>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</si>
  <si>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</si>
  <si>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</si>
  <si>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</si>
  <si>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</si>
  <si>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</si>
  <si>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</si>
  <si>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</si>
  <si>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</si>
  <si>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</si>
  <si>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</si>
  <si>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</si>
  <si>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</si>
  <si>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</si>
  <si>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</si>
  <si>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</si>
  <si>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</si>
  <si>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</si>
  <si>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</si>
  <si>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</si>
  <si>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</si>
  <si>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</si>
  <si>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</si>
  <si>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</si>
  <si>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</si>
  <si>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</si>
  <si>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</si>
  <si>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</si>
  <si>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</si>
  <si>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</si>
  <si>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</si>
  <si>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</si>
  <si>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</si>
  <si>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</si>
  <si>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</si>
  <si>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</si>
  <si>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</si>
  <si>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</si>
  <si>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</si>
  <si>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</si>
  <si>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</si>
  <si>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</si>
  <si>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</si>
  <si>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</si>
  <si>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</si>
  <si>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</si>
  <si>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</si>
  <si>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</si>
  <si>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</si>
  <si>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</si>
  <si>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</si>
  <si>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</si>
  <si>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</si>
  <si>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</si>
  <si>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</si>
  <si>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</si>
  <si>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</si>
  <si>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</si>
  <si>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</si>
  <si>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</si>
  <si>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</si>
  <si>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</si>
  <si>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</si>
  <si>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</si>
  <si>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</si>
  <si>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</si>
  <si>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</si>
  <si>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</si>
  <si>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</si>
  <si>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</si>
  <si>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</si>
  <si>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</si>
  <si>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</si>
  <si>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</si>
  <si>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</si>
  <si>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</si>
  <si>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</si>
  <si>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</si>
  <si>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</si>
  <si>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</si>
  <si>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</si>
  <si>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</si>
  <si>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</si>
  <si>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</si>
  <si>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</si>
  <si>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</si>
  <si>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</si>
  <si>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</si>
  <si>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</si>
  <si>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</si>
  <si>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</si>
  <si>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</si>
  <si>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</si>
  <si>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</si>
  <si>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</si>
  <si>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</si>
  <si>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</si>
  <si>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</si>
  <si>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</si>
  <si>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</si>
  <si>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</si>
  <si>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</si>
  <si>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</si>
  <si>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</si>
  <si>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</si>
  <si>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</si>
  <si>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</si>
  <si>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</si>
  <si>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</si>
  <si>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</si>
  <si>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</si>
  <si>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</si>
  <si>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</si>
  <si>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</si>
  <si>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</si>
  <si>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</si>
  <si>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</si>
  <si>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</si>
  <si>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</si>
  <si>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</si>
  <si>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</si>
  <si>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</si>
  <si>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</si>
  <si>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</si>
  <si>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</si>
  <si>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</si>
  <si>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</si>
  <si>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</si>
  <si>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</si>
  <si>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</si>
  <si>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</si>
  <si>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</si>
  <si>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</si>
  <si>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</si>
  <si>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</si>
  <si>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</si>
  <si>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</si>
  <si>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</si>
  <si>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</si>
  <si>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</si>
  <si>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</si>
  <si>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</si>
  <si>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</si>
  <si>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</si>
  <si>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</si>
  <si>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</si>
  <si>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</si>
  <si>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</si>
  <si>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</si>
  <si>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</si>
  <si>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</si>
  <si>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</si>
  <si>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</si>
  <si>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</si>
  <si>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</si>
  <si>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</si>
  <si>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</si>
  <si>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</si>
  <si>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</si>
  <si>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</si>
  <si>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</si>
  <si>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</si>
  <si>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</si>
  <si>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</si>
  <si>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</si>
  <si>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</si>
  <si>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</si>
  <si>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</si>
  <si>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</si>
  <si>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</si>
  <si>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</si>
  <si>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</si>
  <si>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</si>
  <si>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</si>
  <si>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</si>
  <si>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</si>
  <si>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</si>
  <si>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</si>
  <si>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</si>
  <si>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</si>
  <si>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</si>
  <si>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</si>
  <si>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</si>
  <si>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</si>
  <si>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</si>
  <si>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</si>
  <si>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</si>
  <si>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</si>
  <si>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</si>
  <si>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</si>
  <si>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</si>
  <si>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</si>
  <si>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</si>
  <si>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</si>
  <si>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</si>
  <si>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</si>
  <si>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</si>
  <si>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</si>
  <si>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</si>
  <si>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</si>
  <si>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</si>
  <si>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</si>
  <si>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</si>
  <si>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</si>
  <si>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</si>
  <si>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</si>
  <si>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</si>
  <si>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</si>
  <si>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</si>
  <si>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</si>
  <si>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</si>
  <si>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</si>
  <si>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</si>
  <si>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</si>
  <si>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</si>
  <si>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</si>
  <si>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</si>
  <si>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</si>
  <si>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</si>
  <si>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</si>
  <si>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</si>
  <si>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</si>
  <si>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</si>
  <si>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</si>
  <si>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</si>
  <si>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</si>
  <si>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</si>
  <si>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</si>
  <si>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</si>
  <si>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</si>
  <si>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</si>
  <si>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</si>
  <si>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</si>
  <si>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</si>
  <si>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</si>
  <si>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</si>
  <si>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</si>
  <si>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</si>
  <si>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</si>
  <si>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</si>
  <si>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</si>
  <si>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</si>
  <si>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</si>
  <si>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</si>
  <si>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</si>
  <si>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</si>
  <si>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</si>
  <si>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</si>
  <si>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</si>
  <si>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</si>
  <si>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</si>
  <si>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</si>
  <si>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</si>
  <si>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</si>
  <si>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</si>
  <si>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</si>
  <si>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</si>
  <si>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</si>
  <si>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</si>
  <si>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</si>
  <si>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</si>
  <si>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</si>
  <si>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</si>
  <si>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</si>
  <si>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</si>
  <si>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</si>
  <si>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</si>
  <si>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</si>
  <si>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</si>
  <si>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</si>
  <si>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</si>
  <si>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</si>
  <si>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</si>
  <si>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</si>
  <si>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</si>
  <si>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</si>
  <si>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</si>
  <si>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</si>
  <si>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</si>
  <si>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</si>
  <si>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</si>
  <si>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</si>
  <si>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</si>
  <si>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</si>
  <si>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</si>
  <si>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</si>
  <si>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</si>
  <si>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</si>
  <si>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</si>
  <si>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</si>
  <si>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</si>
  <si>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</si>
  <si>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</si>
  <si>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</si>
  <si>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</si>
  <si>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</si>
  <si>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</si>
  <si>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</si>
  <si>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</si>
  <si>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</si>
  <si>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</si>
  <si>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</si>
  <si>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</si>
  <si>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</si>
  <si>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</si>
  <si>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</si>
  <si>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</si>
  <si>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</si>
  <si>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</si>
  <si>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</si>
  <si>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</si>
  <si>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</si>
  <si>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</si>
  <si>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</si>
  <si>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</si>
  <si>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</si>
  <si>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</si>
  <si>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</si>
  <si>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</si>
  <si>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</si>
  <si>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</si>
  <si>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</si>
  <si>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</si>
  <si>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</si>
  <si>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</si>
  <si>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</si>
  <si>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</si>
  <si>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</si>
  <si>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</si>
  <si>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</si>
  <si>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</si>
  <si>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</si>
  <si>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</si>
  <si>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</si>
  <si>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</si>
  <si>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</si>
  <si>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</si>
  <si>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</si>
  <si>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</si>
  <si>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</si>
  <si>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</si>
  <si>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</si>
  <si>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</si>
  <si>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</si>
  <si>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</si>
  <si>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</si>
  <si>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</si>
  <si>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</si>
  <si>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</si>
  <si>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</si>
  <si>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</si>
  <si>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</si>
  <si>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</si>
  <si>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</si>
  <si>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</si>
  <si>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</si>
  <si>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</si>
  <si>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</si>
  <si>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</si>
  <si>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</si>
  <si>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</si>
  <si>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</si>
  <si>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</si>
  <si>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</si>
  <si>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</si>
  <si>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</si>
  <si>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</si>
  <si>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</si>
  <si>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</si>
  <si>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</si>
  <si>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</si>
  <si>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</si>
  <si>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</si>
  <si>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</si>
  <si>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</si>
  <si>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</si>
  <si>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</si>
  <si>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</si>
  <si>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</si>
  <si>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</si>
  <si>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</si>
  <si>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</si>
  <si>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</si>
  <si>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</si>
  <si>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</si>
  <si>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</si>
  <si>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</si>
  <si>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</si>
  <si>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</si>
  <si>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</si>
  <si>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</si>
  <si>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</si>
  <si>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</si>
  <si>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</si>
  <si>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</si>
  <si>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</si>
  <si>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</si>
  <si>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</si>
  <si>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</si>
  <si>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</si>
  <si>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</si>
  <si>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</si>
  <si>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</si>
  <si>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</si>
  <si>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</si>
  <si>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</si>
  <si>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</si>
  <si>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</si>
  <si>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</si>
  <si>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</si>
  <si>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</si>
  <si>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</si>
  <si>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</si>
  <si>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</si>
  <si>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</si>
  <si>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</si>
  <si>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</si>
  <si>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</si>
  <si>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</si>
  <si>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</si>
  <si>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</si>
  <si>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</si>
  <si>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</si>
  <si>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</si>
  <si>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</si>
  <si>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</si>
  <si>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</si>
  <si>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</si>
  <si>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</si>
  <si>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</si>
  <si>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</si>
  <si>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</si>
  <si>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</si>
  <si>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</si>
  <si>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</si>
  <si>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</si>
  <si>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</si>
  <si>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</si>
  <si>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</si>
  <si>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</si>
  <si>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</si>
  <si>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</si>
  <si>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</si>
  <si>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</si>
  <si>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</si>
  <si>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</si>
  <si>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</si>
  <si>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</si>
  <si>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</si>
  <si>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</si>
  <si>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</si>
  <si>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</si>
  <si>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</si>
  <si>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</si>
  <si>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</si>
  <si>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</si>
  <si>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</si>
  <si>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</si>
  <si>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</si>
  <si>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</si>
  <si>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</si>
  <si>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</si>
  <si>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</si>
  <si>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</si>
  <si>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</si>
  <si>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</si>
  <si>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</si>
  <si>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</si>
  <si>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</si>
  <si>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</si>
  <si>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</si>
  <si>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</si>
  <si>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</si>
  <si>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</si>
  <si>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</si>
  <si>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</si>
  <si>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</si>
  <si>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</si>
  <si>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</si>
  <si>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</si>
  <si>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</si>
  <si>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</si>
  <si>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</si>
  <si>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</si>
  <si>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</si>
  <si>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</si>
  <si>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</si>
  <si>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</si>
  <si>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</si>
  <si>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</si>
  <si>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</si>
  <si>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</si>
  <si>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</si>
  <si>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</si>
  <si>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</si>
  <si>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</si>
  <si>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</si>
  <si>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</si>
  <si>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</si>
  <si>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</si>
  <si>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</si>
  <si>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</si>
  <si>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</si>
  <si>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</si>
  <si>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</si>
  <si>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</si>
  <si>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</si>
  <si>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</si>
  <si>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</si>
  <si>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</si>
  <si>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</si>
  <si>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</si>
  <si>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</si>
  <si>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</si>
  <si>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</si>
  <si>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</si>
  <si>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</si>
  <si>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</si>
  <si>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</si>
  <si>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</si>
  <si>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</si>
  <si>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</si>
  <si>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</si>
  <si>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</si>
  <si>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</si>
  <si>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</si>
  <si>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</si>
  <si>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</si>
  <si>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</si>
  <si>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</si>
  <si>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</si>
  <si>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</si>
  <si>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</si>
  <si>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</si>
  <si>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</si>
  <si>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</si>
  <si>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</si>
  <si>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</si>
  <si>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</si>
  <si>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</si>
  <si>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</si>
  <si>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</si>
  <si>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</si>
  <si>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</si>
  <si>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</si>
  <si>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</si>
  <si>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</si>
  <si>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</si>
  <si>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</si>
  <si>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</si>
  <si>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</si>
  <si>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</si>
  <si>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</si>
  <si>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</si>
  <si>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</si>
  <si>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</si>
  <si>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</si>
  <si>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</si>
  <si>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</si>
  <si>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</si>
  <si>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</si>
  <si>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</si>
  <si>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</si>
  <si>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</si>
  <si>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</si>
  <si>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</si>
  <si>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</si>
  <si>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</si>
  <si>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</si>
  <si>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</si>
  <si>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</si>
  <si>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</si>
  <si>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</si>
  <si>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</si>
  <si>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</si>
  <si>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</si>
  <si>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</si>
  <si>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</si>
  <si>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</si>
  <si>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</si>
  <si>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</si>
  <si>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</si>
  <si>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</si>
  <si>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</si>
  <si>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</si>
  <si>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</si>
  <si>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</si>
  <si>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</si>
  <si>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</si>
  <si>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</si>
  <si>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</si>
  <si>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</si>
  <si>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</si>
  <si>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</si>
  <si>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</si>
  <si>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</si>
  <si>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</si>
  <si>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</si>
  <si>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</si>
  <si>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</si>
  <si>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</si>
  <si>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</si>
  <si>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</si>
  <si>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</si>
  <si>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</si>
  <si>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</si>
  <si>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</si>
  <si>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</si>
  <si>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</si>
  <si>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</si>
  <si>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</si>
  <si>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</si>
  <si>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</si>
  <si>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</si>
  <si>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</si>
  <si>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</si>
  <si>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</si>
  <si>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</si>
  <si>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</si>
  <si>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</si>
  <si>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</si>
  <si>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</si>
  <si>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</si>
  <si>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</si>
  <si>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</si>
  <si>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</si>
  <si>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</si>
  <si>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</si>
  <si>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</si>
  <si>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</si>
  <si>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</si>
  <si>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</si>
  <si>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</si>
  <si>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</si>
  <si>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</si>
  <si>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</si>
  <si>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</si>
  <si>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</si>
  <si>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</si>
  <si>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</si>
  <si>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</si>
  <si>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</si>
  <si>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</si>
  <si>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</si>
  <si>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</si>
  <si>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</si>
  <si>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</si>
  <si>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</si>
  <si>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</si>
  <si>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</si>
  <si>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</si>
  <si>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</si>
  <si>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</si>
  <si>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</si>
  <si>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</si>
  <si>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</si>
  <si>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</si>
  <si>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</si>
  <si>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</si>
  <si>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</si>
  <si>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</si>
  <si>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</si>
  <si>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</si>
  <si>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</si>
  <si>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</si>
  <si>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</si>
  <si>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</si>
  <si>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</si>
  <si>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</si>
  <si>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</si>
  <si>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</si>
  <si>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</si>
  <si>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</si>
  <si>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</si>
  <si>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</si>
  <si>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</si>
  <si>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</si>
  <si>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</si>
  <si>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</si>
  <si>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</si>
  <si>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</si>
  <si>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</si>
  <si>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</si>
  <si>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</si>
  <si>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</si>
  <si>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</si>
  <si>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</si>
  <si>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</si>
  <si>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</si>
  <si>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</si>
  <si>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</si>
  <si>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</si>
  <si>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</si>
  <si>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</si>
  <si>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</si>
  <si>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</si>
  <si>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</si>
  <si>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</si>
  <si>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</si>
  <si>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</si>
  <si>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</si>
  <si>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</si>
  <si>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</si>
  <si>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</si>
  <si>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</si>
  <si>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</si>
  <si>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</si>
  <si>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</si>
  <si>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</si>
  <si>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</si>
  <si>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</si>
  <si>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</si>
  <si>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</si>
  <si>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</si>
  <si>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</si>
  <si>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</si>
  <si>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</si>
  <si>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</si>
  <si>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</si>
  <si>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</si>
  <si>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</si>
  <si>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</si>
  <si>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</si>
  <si>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</si>
  <si>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</si>
  <si>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</si>
  <si>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</si>
  <si>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</si>
  <si>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</si>
  <si>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</si>
  <si>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</si>
  <si>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</si>
  <si>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</si>
  <si>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</si>
  <si>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</si>
  <si>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</si>
  <si>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</si>
  <si>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</si>
  <si>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</si>
  <si>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</si>
  <si>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</si>
  <si>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</si>
  <si>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</si>
  <si>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</si>
  <si>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</si>
  <si>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</si>
  <si>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</si>
  <si>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</si>
  <si>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</si>
  <si>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</si>
  <si>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</si>
  <si>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</si>
  <si>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</si>
  <si>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</si>
  <si>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</si>
  <si>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</si>
  <si>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</si>
  <si>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</si>
  <si>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</si>
  <si>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</si>
  <si>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</si>
  <si>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</si>
  <si>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</si>
  <si>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</si>
  <si>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</si>
  <si>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</si>
  <si>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</si>
  <si>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</si>
  <si>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</si>
  <si>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</si>
  <si>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</si>
  <si>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</si>
  <si>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</si>
  <si>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</si>
  <si>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</si>
  <si>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</si>
  <si>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</si>
  <si>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</si>
  <si>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</si>
  <si>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</si>
  <si>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</si>
  <si>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</si>
  <si>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</si>
  <si>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</si>
  <si>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</si>
  <si>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</si>
  <si>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</si>
  <si>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</si>
  <si>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</si>
  <si>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</si>
  <si>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</si>
  <si>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</si>
  <si>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</si>
  <si>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</si>
  <si>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</si>
  <si>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</si>
  <si>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</si>
  <si>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</si>
  <si>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</si>
  <si>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</si>
  <si>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</si>
  <si>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</si>
  <si>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</si>
  <si>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</si>
  <si>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</si>
  <si>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</si>
  <si>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</si>
  <si>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</si>
  <si>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</si>
  <si>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</si>
  <si>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</si>
  <si>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</si>
  <si>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</si>
  <si>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</si>
  <si>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</si>
  <si>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</si>
  <si>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</si>
  <si>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</si>
  <si>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</si>
  <si>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</si>
  <si>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</si>
  <si>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</si>
  <si>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</si>
  <si>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</si>
  <si>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</si>
  <si>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</si>
  <si>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</si>
  <si>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</si>
  <si>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</si>
  <si>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</si>
  <si>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</si>
  <si>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</si>
  <si>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</si>
  <si>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</si>
  <si>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</si>
  <si>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</si>
  <si>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</si>
  <si>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</si>
  <si>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</si>
  <si>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</si>
  <si>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</si>
  <si>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</si>
  <si>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</si>
  <si>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</si>
  <si>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</si>
  <si>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</si>
  <si>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</si>
  <si>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</si>
  <si>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</si>
  <si>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</si>
  <si>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</si>
  <si>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</si>
  <si>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</si>
  <si>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</si>
  <si>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</si>
  <si>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</si>
  <si>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</si>
  <si>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</si>
  <si>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</si>
  <si>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</si>
  <si>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</si>
  <si>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</si>
  <si>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</si>
  <si>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</si>
  <si>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</si>
  <si>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</si>
  <si>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</si>
  <si>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</si>
  <si>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</si>
  <si>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</si>
  <si>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</si>
  <si>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</si>
  <si>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</si>
  <si>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</si>
  <si>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</si>
  <si>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</si>
  <si>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</si>
  <si>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</si>
  <si>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</si>
  <si>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</si>
  <si>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</si>
  <si>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</si>
  <si>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</si>
  <si>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</si>
  <si>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</si>
  <si>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</si>
  <si>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</si>
  <si>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</si>
  <si>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</si>
  <si>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</si>
  <si>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</si>
  <si>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</si>
  <si>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</si>
  <si>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</si>
  <si>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</si>
  <si>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</si>
  <si>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</si>
  <si>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</si>
  <si>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</si>
  <si>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</si>
  <si>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</si>
  <si>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</si>
  <si>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</si>
  <si>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</si>
  <si>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</si>
  <si>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</si>
  <si>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</si>
  <si>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</si>
  <si>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</si>
  <si>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</si>
  <si>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</si>
  <si>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</si>
  <si>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</si>
  <si>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</si>
  <si>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</si>
  <si>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</si>
  <si>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</si>
  <si>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</si>
  <si>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</si>
  <si>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</si>
  <si>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</si>
  <si>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</si>
  <si>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</si>
  <si>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</si>
  <si>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</si>
  <si>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</si>
  <si>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</si>
  <si>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</si>
  <si>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</si>
  <si>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</si>
  <si>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</si>
  <si>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</si>
  <si>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</si>
  <si>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</si>
  <si>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</si>
  <si>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</si>
  <si>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</si>
  <si>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</si>
  <si>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</si>
  <si>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</si>
  <si>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</si>
  <si>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</si>
  <si>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</si>
  <si>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</si>
  <si>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</si>
  <si>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</si>
  <si>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</si>
  <si>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</si>
  <si>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</si>
  <si>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</si>
  <si>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</si>
  <si>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</si>
  <si>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</si>
  <si>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</si>
  <si>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</si>
  <si>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</si>
  <si>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</si>
  <si>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</si>
  <si>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</si>
  <si>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</si>
  <si>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</si>
  <si>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</si>
  <si>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</si>
  <si>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</si>
  <si>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</si>
  <si>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</si>
  <si>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</si>
  <si>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</si>
  <si>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</si>
  <si>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</si>
  <si>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</si>
  <si>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</si>
  <si>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</si>
  <si>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</si>
  <si>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</si>
  <si>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</si>
  <si>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</si>
  <si>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</si>
  <si>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</si>
  <si>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</si>
  <si>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</si>
  <si>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</si>
  <si>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</si>
  <si>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</si>
  <si>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</si>
  <si>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</si>
  <si>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</si>
  <si>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</si>
  <si>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</si>
  <si>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</si>
  <si>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</si>
  <si>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</si>
  <si>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</si>
  <si>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</si>
  <si>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</si>
  <si>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</si>
  <si>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</si>
  <si>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</si>
  <si>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</si>
  <si>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</si>
  <si>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</si>
  <si>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</si>
  <si>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</si>
  <si>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</si>
  <si>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</si>
  <si>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</si>
  <si>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</si>
  <si>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</si>
  <si>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</si>
  <si>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</si>
  <si>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</si>
  <si>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</si>
  <si>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</si>
  <si>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</si>
  <si>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</si>
  <si>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</si>
  <si>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</si>
  <si>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</si>
  <si>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</si>
  <si>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</si>
  <si>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</si>
  <si>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</si>
  <si>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</si>
  <si>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</si>
  <si>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</si>
  <si>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</si>
  <si>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</si>
  <si>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</si>
  <si>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</si>
  <si>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</si>
  <si>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</si>
  <si>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</si>
  <si>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</si>
  <si>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</si>
  <si>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</si>
  <si>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</si>
  <si>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</si>
  <si>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</si>
  <si>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</si>
  <si>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</si>
  <si>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</si>
  <si>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</si>
  <si>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</si>
  <si>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</si>
  <si>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</si>
  <si>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</si>
  <si>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</si>
  <si>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</si>
  <si>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</si>
  <si>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</si>
  <si>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</si>
  <si>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</si>
  <si>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</si>
  <si>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</si>
  <si>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</si>
  <si>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</si>
  <si>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</si>
  <si>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</si>
  <si>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</si>
  <si>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</si>
  <si>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</si>
  <si>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</si>
  <si>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</si>
  <si>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</si>
  <si>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</si>
  <si>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</si>
  <si>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</si>
  <si>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</si>
  <si>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</si>
  <si>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</si>
  <si>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</si>
  <si>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</si>
  <si>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</si>
  <si>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</si>
  <si>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</si>
  <si>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</si>
  <si>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</si>
  <si>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</si>
  <si>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</si>
  <si>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</si>
  <si>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</si>
  <si>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</si>
  <si>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</si>
  <si>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</si>
  <si>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</si>
  <si>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</si>
  <si>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</si>
  <si>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</si>
  <si>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</si>
  <si>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</si>
  <si>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</si>
  <si>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</si>
  <si>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</si>
  <si>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</si>
  <si>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</si>
  <si>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</si>
  <si>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</si>
  <si>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</si>
  <si>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</si>
  <si>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</si>
  <si>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</si>
  <si>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</si>
  <si>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</si>
  <si>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</si>
  <si>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</si>
  <si>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</si>
  <si>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</si>
  <si>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</si>
  <si>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</si>
  <si>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</si>
  <si>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</si>
  <si>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</si>
  <si>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</si>
  <si>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</si>
  <si>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</si>
  <si>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</si>
  <si>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</si>
  <si>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</si>
  <si>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</si>
  <si>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</si>
  <si>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</si>
  <si>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</si>
  <si>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</si>
  <si>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</si>
  <si>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</si>
  <si>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</si>
  <si>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</si>
  <si>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</si>
  <si>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</si>
  <si>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</si>
  <si>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</si>
  <si>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</si>
  <si>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</si>
  <si>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</si>
  <si>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</si>
  <si>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</si>
  <si>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</si>
  <si>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</si>
  <si>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</si>
  <si>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</si>
  <si>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</si>
  <si>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</si>
  <si>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</si>
  <si>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</si>
  <si>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</si>
  <si>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</si>
  <si>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</si>
  <si>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</si>
  <si>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</si>
  <si>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</si>
  <si>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</si>
  <si>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</si>
  <si>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</si>
  <si>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</si>
  <si>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</si>
  <si>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</si>
  <si>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</si>
  <si>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</si>
  <si>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</si>
  <si>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</si>
  <si>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</si>
  <si>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</si>
  <si>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</si>
  <si>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</si>
  <si>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</si>
  <si>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</si>
  <si>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</si>
  <si>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</si>
  <si>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</si>
  <si>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</si>
  <si>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</si>
  <si>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</si>
  <si>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</si>
  <si>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</si>
  <si>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</si>
  <si>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</si>
  <si>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</si>
  <si>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</si>
  <si>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</si>
  <si>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</si>
  <si>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</si>
  <si>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</si>
  <si>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</si>
  <si>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</si>
  <si>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</si>
  <si>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</si>
  <si>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</si>
  <si>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</si>
  <si>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</si>
  <si>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</si>
  <si>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</si>
  <si>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</si>
  <si>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</si>
  <si>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</si>
  <si>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</si>
  <si>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</si>
  <si>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</si>
  <si>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</si>
  <si>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</si>
  <si>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</si>
  <si>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</si>
  <si>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</si>
  <si>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</si>
  <si>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</si>
  <si>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</si>
  <si>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</si>
  <si>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</si>
  <si>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</si>
  <si>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</si>
  <si>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</si>
  <si>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</si>
  <si>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</si>
  <si>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</si>
  <si>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</si>
  <si>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</si>
  <si>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</si>
  <si>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</si>
  <si>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</si>
  <si>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</si>
  <si>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</si>
  <si>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</si>
  <si>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</si>
  <si>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</si>
  <si>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</si>
  <si>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</si>
  <si>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</si>
  <si>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</si>
  <si>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</si>
  <si>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</si>
  <si>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</si>
  <si>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</si>
  <si>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</si>
  <si>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</si>
  <si>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</si>
  <si>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</si>
  <si>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</si>
  <si>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</si>
  <si>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</si>
  <si>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</si>
  <si>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</si>
  <si>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</si>
  <si>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</si>
  <si>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</si>
  <si>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</si>
  <si>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</si>
  <si>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</si>
  <si>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</si>
  <si>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</si>
  <si>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</si>
  <si>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</si>
  <si>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</si>
  <si>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</si>
  <si>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</si>
  <si>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</si>
  <si>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</si>
  <si>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</si>
  <si>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</si>
  <si>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</si>
  <si>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</si>
  <si>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</si>
  <si>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</si>
  <si>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</si>
  <si>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</si>
  <si>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</si>
  <si>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</si>
  <si>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</si>
  <si>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</si>
  <si>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</si>
  <si>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</si>
  <si>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</si>
  <si>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</si>
  <si>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</si>
  <si>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</si>
  <si>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</si>
  <si>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</si>
  <si>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</si>
  <si>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</si>
  <si>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</si>
  <si>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</si>
  <si>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</si>
  <si>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</si>
  <si>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</si>
  <si>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</si>
  <si>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</si>
  <si>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</si>
  <si>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</si>
  <si>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</si>
  <si>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</si>
  <si>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</si>
  <si>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</si>
  <si>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</si>
  <si>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</si>
  <si>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</si>
  <si>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</si>
  <si>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</si>
  <si>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</si>
  <si>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</si>
  <si>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</si>
  <si>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</si>
  <si>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</si>
  <si>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</si>
  <si>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</si>
  <si>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</si>
  <si>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</si>
  <si>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</si>
  <si>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</si>
  <si>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</si>
  <si>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</si>
  <si>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</si>
  <si>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</si>
  <si>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</si>
  <si>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</si>
  <si>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</si>
  <si>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</si>
  <si>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</si>
  <si>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</si>
  <si>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</si>
  <si>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</si>
  <si>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</si>
  <si>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</si>
  <si>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</si>
  <si>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</si>
  <si>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</si>
  <si>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</si>
  <si>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</si>
  <si>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</si>
  <si>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</si>
  <si>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</si>
  <si>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</si>
  <si>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</si>
  <si>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</si>
  <si>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</si>
  <si>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</si>
  <si>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</si>
  <si>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</si>
  <si>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</si>
  <si>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</si>
  <si>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</si>
  <si>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</si>
  <si>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</si>
  <si>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</si>
  <si>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</si>
  <si>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</si>
  <si>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</si>
  <si>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</si>
  <si>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</si>
  <si>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</si>
  <si>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</si>
  <si>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</si>
  <si>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</si>
  <si>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</si>
  <si>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</si>
  <si>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</si>
  <si>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</si>
  <si>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</si>
  <si>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</si>
  <si>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</si>
  <si>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</si>
  <si>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</si>
  <si>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</si>
  <si>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</si>
  <si>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</si>
  <si>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</si>
  <si>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</si>
  <si>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</si>
  <si>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</si>
  <si>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</si>
  <si>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</si>
  <si>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</si>
  <si>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</si>
  <si>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</si>
  <si>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</si>
  <si>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</si>
  <si>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</si>
  <si>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</si>
  <si>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</si>
  <si>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</si>
  <si>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</si>
  <si>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</si>
  <si>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</si>
  <si>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</si>
  <si>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</si>
  <si>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</si>
  <si>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</si>
  <si>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</si>
  <si>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</si>
  <si>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</si>
  <si>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</si>
  <si>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</si>
  <si>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</si>
  <si>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</si>
  <si>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</si>
  <si>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</si>
  <si>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</si>
  <si>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</si>
  <si>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</si>
  <si>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</si>
  <si>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</si>
  <si>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</si>
  <si>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</si>
  <si>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</si>
  <si>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</si>
  <si>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</si>
  <si>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</si>
  <si>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</si>
  <si>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</si>
  <si>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</si>
  <si>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</si>
  <si>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</si>
  <si>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</si>
  <si>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</si>
  <si>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</si>
  <si>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</si>
  <si>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</si>
  <si>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</si>
  <si>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</si>
  <si>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</si>
  <si>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</si>
  <si>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</si>
  <si>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</si>
  <si>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</si>
  <si>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</si>
  <si>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</si>
  <si>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</si>
  <si>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</si>
  <si>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</si>
  <si>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</si>
  <si>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</si>
  <si>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</si>
  <si>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</si>
  <si>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</si>
  <si>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</si>
  <si>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</si>
  <si>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</si>
  <si>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</si>
  <si>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</si>
  <si>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</si>
  <si>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</si>
  <si>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</si>
  <si>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</si>
  <si>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</si>
  <si>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</si>
  <si>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</si>
  <si>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</si>
  <si>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</si>
  <si>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</si>
  <si>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</si>
  <si>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</si>
  <si>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</si>
  <si>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</si>
  <si>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</si>
  <si>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</si>
  <si>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</si>
  <si>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</si>
  <si>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</si>
  <si>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</si>
  <si>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</si>
  <si>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</si>
  <si>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</si>
  <si>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</si>
  <si>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</si>
  <si>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</si>
  <si>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</si>
  <si>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</si>
  <si>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</si>
  <si>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</si>
  <si>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</si>
  <si>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</si>
  <si>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</si>
  <si>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</si>
  <si>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</si>
  <si>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</si>
  <si>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</si>
  <si>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</si>
  <si>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</si>
  <si>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</si>
  <si>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</si>
  <si>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</si>
  <si>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</si>
  <si>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</si>
  <si>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</si>
  <si>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</si>
  <si>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</si>
  <si>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</si>
  <si>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</si>
  <si>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</si>
  <si>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</si>
  <si>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</si>
  <si>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</si>
  <si>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</si>
  <si>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</si>
  <si>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</si>
  <si>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</si>
  <si>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</si>
  <si>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</si>
  <si>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</si>
  <si>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</si>
  <si>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</si>
  <si>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</si>
  <si>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</si>
  <si>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</si>
  <si>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</si>
  <si>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</si>
  <si>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</si>
  <si>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</si>
  <si>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</si>
  <si>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</si>
  <si>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</si>
  <si>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</si>
  <si>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</si>
  <si>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</si>
  <si>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</si>
  <si>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</si>
  <si>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</si>
  <si>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</si>
  <si>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</si>
  <si>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</si>
  <si>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</si>
  <si>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</si>
  <si>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</si>
  <si>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</si>
  <si>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</si>
  <si>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</si>
  <si>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</si>
  <si>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</si>
  <si>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</si>
  <si>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</si>
  <si>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</si>
  <si>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</si>
  <si>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</si>
  <si>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</si>
  <si>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</si>
  <si>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</si>
  <si>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</si>
  <si>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</si>
  <si>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</si>
  <si>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</si>
  <si>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</si>
  <si>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</si>
  <si>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</si>
  <si>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</si>
  <si>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</si>
  <si>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</si>
  <si>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</si>
  <si>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</si>
  <si>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</si>
  <si>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</si>
  <si>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</si>
  <si>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</si>
  <si>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</si>
  <si>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</si>
  <si>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</si>
  <si>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</si>
  <si>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</si>
  <si>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</si>
  <si>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</si>
  <si>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</si>
  <si>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</si>
  <si>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</si>
  <si>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</si>
  <si>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</si>
  <si>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</si>
  <si>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</si>
  <si>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</si>
  <si>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</si>
  <si>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</si>
  <si>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</si>
  <si>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</si>
  <si>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</si>
  <si>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</si>
  <si>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</si>
  <si>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</si>
  <si>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</si>
  <si>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</si>
  <si>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</si>
  <si>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</si>
  <si>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</si>
  <si>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</si>
  <si>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</si>
  <si>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</si>
  <si>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</si>
  <si>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</si>
  <si>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</si>
  <si>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</si>
  <si>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</si>
  <si>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</si>
  <si>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</si>
  <si>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</si>
  <si>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</si>
  <si>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</si>
  <si>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</si>
  <si>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</si>
  <si>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</si>
  <si>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</si>
  <si>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</si>
  <si>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</si>
  <si>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</si>
  <si>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</si>
  <si>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</si>
  <si>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</si>
  <si>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</si>
  <si>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</si>
  <si>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</si>
  <si>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</si>
  <si>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</si>
  <si>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</si>
  <si>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</si>
  <si>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</si>
  <si>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</si>
  <si>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</si>
  <si>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</si>
  <si>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</si>
  <si>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</si>
  <si>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</si>
  <si>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</si>
  <si>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</si>
  <si>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</si>
  <si>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</si>
  <si>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</si>
  <si>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</si>
  <si>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</si>
  <si>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</si>
  <si>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</si>
  <si>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</si>
  <si>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</si>
  <si>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</si>
  <si>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</si>
  <si>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</si>
  <si>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</si>
  <si>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</si>
  <si>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</si>
  <si>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</si>
  <si>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</si>
  <si>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</si>
  <si>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</si>
  <si>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</si>
  <si>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</si>
  <si>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</si>
  <si>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</si>
  <si>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</si>
  <si>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</si>
  <si>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</si>
  <si>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</si>
  <si>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</si>
  <si>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</si>
  <si>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</si>
  <si>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</si>
  <si>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</si>
  <si>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</si>
  <si>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</si>
  <si>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</si>
  <si>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</si>
  <si>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</si>
  <si>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</si>
  <si>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</si>
  <si>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</si>
  <si>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</si>
  <si>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</si>
  <si>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</si>
  <si>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</si>
  <si>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</si>
  <si>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</si>
  <si>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</si>
  <si>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</si>
  <si>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</si>
  <si>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</si>
  <si>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</si>
  <si>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</si>
  <si>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</si>
  <si>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</si>
  <si>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</si>
  <si>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</si>
  <si>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</si>
  <si>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</si>
  <si>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</si>
  <si>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</si>
  <si>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</si>
  <si>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</si>
  <si>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</si>
  <si>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</si>
  <si>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</si>
  <si>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</si>
  <si>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</si>
  <si>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</si>
  <si>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</si>
  <si>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</si>
  <si>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</si>
  <si>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</si>
  <si>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</si>
  <si>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</si>
  <si>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</si>
  <si>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</si>
  <si>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</si>
  <si>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</si>
  <si>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</si>
  <si>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</si>
  <si>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</si>
  <si>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</si>
  <si>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</si>
  <si>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</si>
  <si>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</si>
  <si>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</si>
  <si>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</si>
  <si>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</si>
  <si>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</si>
  <si>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</si>
  <si>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</si>
  <si>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</si>
  <si>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</si>
  <si>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</si>
  <si>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</si>
  <si>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</si>
  <si>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</si>
  <si>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</si>
  <si>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</si>
  <si>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</si>
  <si>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</si>
  <si>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</si>
  <si>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</si>
  <si>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</si>
  <si>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</si>
  <si>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</si>
  <si>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</si>
  <si>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</si>
  <si>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</si>
  <si>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</si>
  <si>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</si>
  <si>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</si>
  <si>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</si>
  <si>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</si>
  <si>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</si>
  <si>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</si>
  <si>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</si>
  <si>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</si>
  <si>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</si>
  <si>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</si>
  <si>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</si>
  <si>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</si>
  <si>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</si>
  <si>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</si>
  <si>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</si>
  <si>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</si>
  <si>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</si>
  <si>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</si>
  <si>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</si>
  <si>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</si>
  <si>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</si>
  <si>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</si>
  <si>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</si>
  <si>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</si>
  <si>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</si>
  <si>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</si>
  <si>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</si>
  <si>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</si>
  <si>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</si>
  <si>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</si>
  <si>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</si>
  <si>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</si>
  <si>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</si>
  <si>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</si>
  <si>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</si>
  <si>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</si>
  <si>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</si>
  <si>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</si>
  <si>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</si>
  <si>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</si>
  <si>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</si>
  <si>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</si>
  <si>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</si>
  <si>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</si>
  <si>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</si>
  <si>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</si>
  <si>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</si>
  <si>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</si>
  <si>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</si>
  <si>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</si>
  <si>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</si>
  <si>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</si>
  <si>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</si>
  <si>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</si>
  <si>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</si>
  <si>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</si>
  <si>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</si>
  <si>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</si>
  <si>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</si>
  <si>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</si>
  <si>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</si>
  <si>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</si>
  <si>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</si>
  <si>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</si>
  <si>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</si>
  <si>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</si>
  <si>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</si>
  <si>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</si>
  <si>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</si>
  <si>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</si>
  <si>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</si>
  <si>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</si>
  <si>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</si>
  <si>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</si>
  <si>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</si>
  <si>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</si>
  <si>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</si>
  <si>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</si>
  <si>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</si>
  <si>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</si>
  <si>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</si>
  <si>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</si>
  <si>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</si>
  <si>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</si>
  <si>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</si>
  <si>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</si>
  <si>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</si>
  <si>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</si>
  <si>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</si>
  <si>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</si>
  <si>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</si>
  <si>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</si>
  <si>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</si>
  <si>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</si>
  <si>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</si>
  <si>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</si>
  <si>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</si>
  <si>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</si>
  <si>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</si>
  <si>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</si>
  <si>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</si>
  <si>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</si>
  <si>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</si>
  <si>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</si>
  <si>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</si>
  <si>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</si>
  <si>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</si>
  <si>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</si>
  <si>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</si>
  <si>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</si>
  <si>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</si>
  <si>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</si>
  <si>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</si>
  <si>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</si>
  <si>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</si>
  <si>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</si>
  <si>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</si>
  <si>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</si>
  <si>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</si>
  <si>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</si>
  <si>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</si>
  <si>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</si>
  <si>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</si>
  <si>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</si>
  <si>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</si>
  <si>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</si>
  <si>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</si>
  <si>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</si>
  <si>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</si>
  <si>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</si>
  <si>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</si>
  <si>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</si>
  <si>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</si>
  <si>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</si>
  <si>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</si>
  <si>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</si>
  <si>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</si>
  <si>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</si>
  <si>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</si>
  <si>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</si>
  <si>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</si>
  <si>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</si>
  <si>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</si>
  <si>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</si>
  <si>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</si>
  <si>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</si>
  <si>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</si>
  <si>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</si>
  <si>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</si>
  <si>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</si>
  <si>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</si>
  <si>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</si>
  <si>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</si>
  <si>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</si>
  <si>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</si>
  <si>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</si>
  <si>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</si>
  <si>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</si>
  <si>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</si>
  <si>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</si>
  <si>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</si>
  <si>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</si>
  <si>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</si>
  <si>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</si>
  <si>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</si>
  <si>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</si>
  <si>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</si>
  <si>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</si>
  <si>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</si>
  <si>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</si>
  <si>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</si>
  <si>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</si>
  <si>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</si>
  <si>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</si>
  <si>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</si>
  <si>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</si>
  <si>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</si>
  <si>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</si>
  <si>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</si>
  <si>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</si>
  <si>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</si>
  <si>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</si>
  <si>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</si>
  <si>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</si>
  <si>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</si>
  <si>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</si>
  <si>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</si>
  <si>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</si>
  <si>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</si>
  <si>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</si>
  <si>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</si>
  <si>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</si>
  <si>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</si>
  <si>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</si>
  <si>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</si>
  <si>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</si>
  <si>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</si>
  <si>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</si>
  <si>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</si>
  <si>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</si>
  <si>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</si>
  <si>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</si>
  <si>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</si>
  <si>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</si>
  <si>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</si>
  <si>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</si>
  <si>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</si>
  <si>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</si>
  <si>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</si>
  <si>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</si>
  <si>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</si>
  <si>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</si>
  <si>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</si>
  <si>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</si>
  <si>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</si>
  <si>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</si>
  <si>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</si>
  <si>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</si>
  <si>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</si>
  <si>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</si>
  <si>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</si>
  <si>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</si>
  <si>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</si>
  <si>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</si>
  <si>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</si>
  <si>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</si>
  <si>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</si>
  <si>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</si>
  <si>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</si>
  <si>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</si>
  <si>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</si>
  <si>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</si>
  <si>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</si>
  <si>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</si>
  <si>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</si>
  <si>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</si>
  <si>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</si>
  <si>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</si>
  <si>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</si>
  <si>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</si>
  <si>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</si>
  <si>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</si>
  <si>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</si>
  <si>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</si>
  <si>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</si>
  <si>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</si>
  <si>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</si>
  <si>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</si>
  <si>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</si>
  <si>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</si>
  <si>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</si>
  <si>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</si>
  <si>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</si>
  <si>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</si>
  <si>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</si>
  <si>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</si>
  <si>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</si>
  <si>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</si>
  <si>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</si>
  <si>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</si>
  <si>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</si>
  <si>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</si>
  <si>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</si>
  <si>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</si>
  <si>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</si>
  <si>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</si>
  <si>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</si>
  <si>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</si>
  <si>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</si>
  <si>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</si>
  <si>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</si>
  <si>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</si>
  <si>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</si>
  <si>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</si>
  <si>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</si>
  <si>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</si>
  <si>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</si>
  <si>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</si>
  <si>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</si>
  <si>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</si>
  <si>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</si>
  <si>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</si>
  <si>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</si>
  <si>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</si>
  <si>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</si>
  <si>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</si>
  <si>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</si>
  <si>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</si>
  <si>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</si>
  <si>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</si>
  <si>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</si>
  <si>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</si>
  <si>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</si>
  <si>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</si>
  <si>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</si>
  <si>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</si>
  <si>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</si>
  <si>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</si>
  <si>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</si>
  <si>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</si>
  <si>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</si>
  <si>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</si>
  <si>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</si>
  <si>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</si>
  <si>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</si>
  <si>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</si>
  <si>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</si>
  <si>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</si>
  <si>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</si>
  <si>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</si>
  <si>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</si>
  <si>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</si>
  <si>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</si>
  <si>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</si>
  <si>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</si>
  <si>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</si>
  <si>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</si>
  <si>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</si>
  <si>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</si>
  <si>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</si>
  <si>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</si>
  <si>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</si>
  <si>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</si>
  <si>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</si>
  <si>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</si>
  <si>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</si>
  <si>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</si>
  <si>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</si>
  <si>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</si>
  <si>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</si>
  <si>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</si>
  <si>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</si>
  <si>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</si>
  <si>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</si>
  <si>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</si>
  <si>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</si>
  <si>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</si>
  <si>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</si>
  <si>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</si>
  <si>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</si>
  <si>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</si>
  <si>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</si>
  <si>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</si>
  <si>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</si>
  <si>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</si>
  <si>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</si>
  <si>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</si>
  <si>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</si>
  <si>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</si>
  <si>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</si>
  <si>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</si>
  <si>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</si>
  <si>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</si>
  <si>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</si>
  <si>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</si>
  <si>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</si>
  <si>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</si>
  <si>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</si>
  <si>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</si>
  <si>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</si>
  <si>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</si>
  <si>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</si>
  <si>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</si>
  <si>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</si>
  <si>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</si>
  <si>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</si>
  <si>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</si>
  <si>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</si>
  <si>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</si>
  <si>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</si>
  <si>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</si>
  <si>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</si>
  <si>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</si>
  <si>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</si>
  <si>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</si>
  <si>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</si>
  <si>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</si>
  <si>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</si>
  <si>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</si>
  <si>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</si>
  <si>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</si>
  <si>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</si>
  <si>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</si>
  <si>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</si>
  <si>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</si>
  <si>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</si>
  <si>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</si>
  <si>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</si>
  <si>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</si>
  <si>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</si>
  <si>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</si>
  <si>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</si>
  <si>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</si>
  <si>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</si>
  <si>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</si>
  <si>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</si>
  <si>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</si>
  <si>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</si>
  <si>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</si>
  <si>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</si>
  <si>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</si>
  <si>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</si>
  <si>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</si>
  <si>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</si>
  <si>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</si>
  <si>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</si>
  <si>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</si>
  <si>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</si>
  <si>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</si>
  <si>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</si>
  <si>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</si>
  <si>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</si>
  <si>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</si>
  <si>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</si>
  <si>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</si>
  <si>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</si>
  <si>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</si>
  <si>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</si>
  <si>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</si>
  <si>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</si>
  <si>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</si>
  <si>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</si>
  <si>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</si>
  <si>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</si>
  <si>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</si>
  <si>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</si>
  <si>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</si>
  <si>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</si>
  <si>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</si>
  <si>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</si>
  <si>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</si>
  <si>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</si>
  <si>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</si>
  <si>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</si>
  <si>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</si>
  <si>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</si>
  <si>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</si>
  <si>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</si>
  <si>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</si>
  <si>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</si>
  <si>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</si>
  <si>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</si>
  <si>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</si>
  <si>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</si>
  <si>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</si>
  <si>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</si>
  <si>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</si>
  <si>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</si>
  <si>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</si>
  <si>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</si>
  <si>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</si>
  <si>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</si>
  <si>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</si>
  <si>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</si>
  <si>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</si>
  <si>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</si>
  <si>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</si>
  <si>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</si>
  <si>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</si>
  <si>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</si>
  <si>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</si>
  <si>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</si>
  <si>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</si>
  <si>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</si>
  <si>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</si>
  <si>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</si>
  <si>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</si>
  <si>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</si>
  <si>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</si>
  <si>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</si>
  <si>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</si>
  <si>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</si>
  <si>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</si>
  <si>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</si>
  <si>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</si>
  <si>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</si>
  <si>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</si>
  <si>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</si>
  <si>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</si>
  <si>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</si>
  <si>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</si>
  <si>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</si>
  <si>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</si>
  <si>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</si>
  <si>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</si>
  <si>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</si>
  <si>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</si>
  <si>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</si>
  <si>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</si>
  <si>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</si>
  <si>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</si>
  <si>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</si>
  <si>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</si>
  <si>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</si>
  <si>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</si>
  <si>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</si>
  <si>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</si>
  <si>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</si>
  <si>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</si>
  <si>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</si>
  <si>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</si>
  <si>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</si>
  <si>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</si>
  <si>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</si>
  <si>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</si>
  <si>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</si>
  <si>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</si>
  <si>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</si>
  <si>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</si>
  <si>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</si>
  <si>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</si>
  <si>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</si>
  <si>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</si>
  <si>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</si>
  <si>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</si>
  <si>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</si>
  <si>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</si>
  <si>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</si>
  <si>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</si>
  <si>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</si>
  <si>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</si>
  <si>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</si>
  <si>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</si>
  <si>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</si>
  <si>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</si>
  <si>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</si>
  <si>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</si>
  <si>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</si>
  <si>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</si>
  <si>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</si>
  <si>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</si>
  <si>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</si>
  <si>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</si>
  <si>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</si>
  <si>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</si>
  <si>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</si>
  <si>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</si>
  <si>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</si>
  <si>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</si>
  <si>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</si>
  <si>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</si>
  <si>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</si>
  <si>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</si>
  <si>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</si>
  <si>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</si>
  <si>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</si>
  <si>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</si>
  <si>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</si>
  <si>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</si>
  <si>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</si>
  <si>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</si>
  <si>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</si>
  <si>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</si>
  <si>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</si>
  <si>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</si>
  <si>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</si>
  <si>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</si>
  <si>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</si>
  <si>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</si>
  <si>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</si>
  <si>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</si>
  <si>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</si>
  <si>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</si>
  <si>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</si>
  <si>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</si>
  <si>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</si>
  <si>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</si>
  <si>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</si>
  <si>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</si>
  <si>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</si>
  <si>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</si>
  <si>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</si>
  <si>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</si>
  <si>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</si>
  <si>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</si>
  <si>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</si>
  <si>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</si>
  <si>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</si>
  <si>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</si>
  <si>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</si>
  <si>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</si>
  <si>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</si>
  <si>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</si>
  <si>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</si>
  <si>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</si>
  <si>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</si>
  <si>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</si>
  <si>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</si>
  <si>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</si>
  <si>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</si>
  <si>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</si>
  <si>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</si>
  <si>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</si>
  <si>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</si>
  <si>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</si>
  <si>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</si>
  <si>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</si>
  <si>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</si>
  <si>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</si>
  <si>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</si>
  <si>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</si>
  <si>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</si>
  <si>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</si>
  <si>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</si>
  <si>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</si>
  <si>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</si>
  <si>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</si>
  <si>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</si>
  <si>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</si>
  <si>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</si>
  <si>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</si>
  <si>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</si>
  <si>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</si>
  <si>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</si>
  <si>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</si>
  <si>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</si>
  <si>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</si>
  <si>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</si>
  <si>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</si>
  <si>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</si>
  <si>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</si>
  <si>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</si>
  <si>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</si>
  <si>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</si>
  <si>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</si>
  <si>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</si>
  <si>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</si>
  <si>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</si>
  <si>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</si>
  <si>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</si>
  <si>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</si>
  <si>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</si>
  <si>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</si>
  <si>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</si>
  <si>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</si>
  <si>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</si>
  <si>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</si>
  <si>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</si>
  <si>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</si>
  <si>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</si>
  <si>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</si>
  <si>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</si>
  <si>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</si>
  <si>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</si>
  <si>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</si>
  <si>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</si>
  <si>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</si>
  <si>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</si>
  <si>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</si>
  <si>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</si>
  <si>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</si>
  <si>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</si>
  <si>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</si>
  <si>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</si>
  <si>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</si>
  <si>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</si>
  <si>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</si>
  <si>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</si>
  <si>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</si>
  <si>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</si>
  <si>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</si>
  <si>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</si>
  <si>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</si>
  <si>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</si>
  <si>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</si>
  <si>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</si>
  <si>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</si>
  <si>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</si>
  <si>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</si>
  <si>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</si>
  <si>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</si>
  <si>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</si>
  <si>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</si>
  <si>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</si>
  <si>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</si>
  <si>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</si>
  <si>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</si>
  <si>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</si>
  <si>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</si>
  <si>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</si>
  <si>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</si>
  <si>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</si>
  <si>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</si>
  <si>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</si>
  <si>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</si>
  <si>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</si>
  <si>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</si>
  <si>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</si>
  <si>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</si>
  <si>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</si>
  <si>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</si>
  <si>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</si>
  <si>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</si>
  <si>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</si>
  <si>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</si>
  <si>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</si>
  <si>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</si>
  <si>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</si>
  <si>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</si>
  <si>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</si>
  <si>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</si>
  <si>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</si>
  <si>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</si>
  <si>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</si>
  <si>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</si>
  <si>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</si>
  <si>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</si>
  <si>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</si>
  <si>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</si>
  <si>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</si>
  <si>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</si>
  <si>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</si>
  <si>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</si>
  <si>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</si>
  <si>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</si>
  <si>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</si>
  <si>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</si>
  <si>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</si>
  <si>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</si>
  <si>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</si>
  <si>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</si>
  <si>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</si>
  <si>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</si>
  <si>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</si>
  <si>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</si>
  <si>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</si>
  <si>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</si>
  <si>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</si>
  <si>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</si>
  <si>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</si>
  <si>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</si>
  <si>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</si>
  <si>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</si>
  <si>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</si>
  <si>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</si>
  <si>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</si>
  <si>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</si>
  <si>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</si>
  <si>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</si>
  <si>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</si>
  <si>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</si>
  <si>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</si>
  <si>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</si>
  <si>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</si>
  <si>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</si>
  <si>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</si>
  <si>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</si>
  <si>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</si>
  <si>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</si>
  <si>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</si>
  <si>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</si>
  <si>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</si>
  <si>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</si>
  <si>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</si>
  <si>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</si>
  <si>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</si>
  <si>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</si>
  <si>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</si>
  <si>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</si>
  <si>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</si>
  <si>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</si>
  <si>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</si>
  <si>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</si>
  <si>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</si>
  <si>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</si>
  <si>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</si>
  <si>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</si>
  <si>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</si>
  <si>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</si>
  <si>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</si>
  <si>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</si>
  <si>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</si>
  <si>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</si>
  <si>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</si>
  <si>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</si>
  <si>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</si>
  <si>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</si>
  <si>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</si>
  <si>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</si>
  <si>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</si>
  <si>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</si>
  <si>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</si>
  <si>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</si>
  <si>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</si>
  <si>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</si>
  <si>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</si>
  <si>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</si>
  <si>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</si>
  <si>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</si>
  <si>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</si>
  <si>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</si>
  <si>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</si>
  <si>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</si>
  <si>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</si>
  <si>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</si>
  <si>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</si>
  <si>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</si>
  <si>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</si>
  <si>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</si>
  <si>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</si>
  <si>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</si>
  <si>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</si>
  <si>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</si>
  <si>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</si>
  <si>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</si>
  <si>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</si>
  <si>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</si>
  <si>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</si>
  <si>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</si>
  <si>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</si>
  <si>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</si>
  <si>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</si>
  <si>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</si>
  <si>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</si>
  <si>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</si>
  <si>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</si>
  <si>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</si>
  <si>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</si>
  <si>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</si>
  <si>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</si>
  <si>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</si>
  <si>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</si>
  <si>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</si>
  <si>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</si>
  <si>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</si>
  <si>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</si>
  <si>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</si>
  <si>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</si>
  <si>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</si>
  <si>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</si>
  <si>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</si>
  <si>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</si>
  <si>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</si>
  <si>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</si>
  <si>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</si>
  <si>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</si>
  <si>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</si>
  <si>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</si>
  <si>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</si>
  <si>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</si>
  <si>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</si>
  <si>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</si>
  <si>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</si>
  <si>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</si>
  <si>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</si>
  <si>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</si>
  <si>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</si>
  <si>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</si>
  <si>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</si>
  <si>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</si>
  <si>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</si>
  <si>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</si>
  <si>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</si>
  <si>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</si>
  <si>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</si>
  <si>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</si>
  <si>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</si>
  <si>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</si>
  <si>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</si>
  <si>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</si>
  <si>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</si>
  <si>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</si>
  <si>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</si>
  <si>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</si>
  <si>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</si>
  <si>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</si>
  <si>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</si>
  <si>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</si>
  <si>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</si>
  <si>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</si>
  <si>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</si>
  <si>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</si>
  <si>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</si>
  <si>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</si>
  <si>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</si>
  <si>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</si>
  <si>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</si>
  <si>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</si>
  <si>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</si>
  <si>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</si>
  <si>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</si>
  <si>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</si>
  <si>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</si>
  <si>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</si>
  <si>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</si>
  <si>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</si>
  <si>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</si>
  <si>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</si>
  <si>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</si>
  <si>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</si>
  <si>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</si>
  <si>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</si>
  <si>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</si>
  <si>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</si>
  <si>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</si>
  <si>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</si>
  <si>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</si>
  <si>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</si>
  <si>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</si>
  <si>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</si>
  <si>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</si>
  <si>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</si>
  <si>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</si>
  <si>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</si>
  <si>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</si>
  <si>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</si>
  <si>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</si>
  <si>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</si>
  <si>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</si>
  <si>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</si>
  <si>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</si>
  <si>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</si>
  <si>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</si>
  <si>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</si>
  <si>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</si>
  <si>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</si>
  <si>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</si>
  <si>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</si>
  <si>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</si>
  <si>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</si>
  <si>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</si>
  <si>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</si>
  <si>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</si>
  <si>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</si>
  <si>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</si>
  <si>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</si>
  <si>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</si>
  <si>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</si>
  <si>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</si>
  <si>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</si>
  <si>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</si>
  <si>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</si>
  <si>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</si>
  <si>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</si>
  <si>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</si>
  <si>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</si>
  <si>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</si>
  <si>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</si>
  <si>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</si>
  <si>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</si>
  <si>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</si>
  <si>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</si>
  <si>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</si>
  <si>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</si>
  <si>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</si>
  <si>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</si>
  <si>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</si>
  <si>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</si>
  <si>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</si>
  <si>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</si>
  <si>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</si>
  <si>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</si>
  <si>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</si>
  <si>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</si>
  <si>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</si>
  <si>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</si>
  <si>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</si>
  <si>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</si>
  <si>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</si>
  <si>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</si>
  <si>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</si>
  <si>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</si>
  <si>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</si>
  <si>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</si>
  <si>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</si>
  <si>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</si>
  <si>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</si>
  <si>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</si>
  <si>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</si>
  <si>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</si>
  <si>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</si>
  <si>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</si>
  <si>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</si>
  <si>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</si>
  <si>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</si>
  <si>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</si>
  <si>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</si>
  <si>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</si>
  <si>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</si>
  <si>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</si>
  <si>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</si>
  <si>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</si>
  <si>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</si>
  <si>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</si>
  <si>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</si>
  <si>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</si>
  <si>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</si>
  <si>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</si>
  <si>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</si>
  <si>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</si>
  <si>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</si>
  <si>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</si>
  <si>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</si>
  <si>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</si>
  <si>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</si>
  <si>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</si>
  <si>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</si>
  <si>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</si>
  <si>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</si>
  <si>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</si>
  <si>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</si>
  <si>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</si>
  <si>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</si>
  <si>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</si>
  <si>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</si>
  <si>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</si>
  <si>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</si>
  <si>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</si>
  <si>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</si>
  <si>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</si>
  <si>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</si>
  <si>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</si>
  <si>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</si>
  <si>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</si>
  <si>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</si>
  <si>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</si>
  <si>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</si>
  <si>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</si>
  <si>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</si>
  <si>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</si>
  <si>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</si>
  <si>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</si>
  <si>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</si>
  <si>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</si>
  <si>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</si>
  <si>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</si>
  <si>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</si>
  <si>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</si>
  <si>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</si>
  <si>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</si>
  <si>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</si>
  <si>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</si>
  <si>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</si>
  <si>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</si>
  <si>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</si>
  <si>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</si>
  <si>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</si>
  <si>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</si>
  <si>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</si>
  <si>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</si>
  <si>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</si>
  <si>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</si>
  <si>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</si>
  <si>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</si>
  <si>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</si>
  <si>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</si>
  <si>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</si>
  <si>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</si>
  <si>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</si>
  <si>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</si>
  <si>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</si>
  <si>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</si>
  <si>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</si>
  <si>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</si>
  <si>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</si>
  <si>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</si>
  <si>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</si>
  <si>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</si>
  <si>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</si>
  <si>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</si>
  <si>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</si>
  <si>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</si>
  <si>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</si>
  <si>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</si>
  <si>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</si>
  <si>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</si>
  <si>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</si>
  <si>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</si>
  <si>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</si>
  <si>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</si>
  <si>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</si>
  <si>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</si>
  <si>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</si>
  <si>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</si>
  <si>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</si>
  <si>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</si>
  <si>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</si>
  <si>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</si>
  <si>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</si>
  <si>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</si>
  <si>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</si>
  <si>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</si>
  <si>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</si>
  <si>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</si>
  <si>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</si>
  <si>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</si>
  <si>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</si>
  <si>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</si>
  <si>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</si>
  <si>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</si>
  <si>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</si>
  <si>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</si>
  <si>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</si>
  <si>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</si>
  <si>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</si>
  <si>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</si>
  <si>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</si>
  <si>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</si>
  <si>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</si>
  <si>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</si>
  <si>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</si>
  <si>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</si>
  <si>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</si>
  <si>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</si>
  <si>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</si>
  <si>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</si>
  <si>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</si>
  <si>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</si>
  <si>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</si>
  <si>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</si>
  <si>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</si>
  <si>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</si>
  <si>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</si>
  <si>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</si>
  <si>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</si>
  <si>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</si>
  <si>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</si>
  <si>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</si>
  <si>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</si>
  <si>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</si>
  <si>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</si>
  <si>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</si>
  <si>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</si>
  <si>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</si>
  <si>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</si>
  <si>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</si>
  <si>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</si>
  <si>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</si>
  <si>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</si>
  <si>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</si>
  <si>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</si>
  <si>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</si>
  <si>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</si>
  <si>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</si>
  <si>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</si>
  <si>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</si>
  <si>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</si>
  <si>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</si>
  <si>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</si>
  <si>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</si>
  <si>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</si>
  <si>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</si>
  <si>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</si>
  <si>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</si>
  <si>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</si>
  <si>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</si>
  <si>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</si>
  <si>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</si>
  <si>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</si>
  <si>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</si>
  <si>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</si>
  <si>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</si>
  <si>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</si>
  <si>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</si>
  <si>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</si>
  <si>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</si>
  <si>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</si>
  <si>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</si>
  <si>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</si>
  <si>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</si>
  <si>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</si>
  <si>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</si>
  <si>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</si>
  <si>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</si>
  <si>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</si>
  <si>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</si>
  <si>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</si>
  <si>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</si>
  <si>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</si>
  <si>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</si>
  <si>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</si>
  <si>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</si>
  <si>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</si>
  <si>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</si>
  <si>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</si>
  <si>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</si>
  <si>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</si>
  <si>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</si>
  <si>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</si>
  <si>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</si>
  <si>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</si>
  <si>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</si>
  <si>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</si>
  <si>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</si>
  <si>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</si>
  <si>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</si>
  <si>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</si>
  <si>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</si>
  <si>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</si>
  <si>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</si>
  <si>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</si>
  <si>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</si>
  <si>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</si>
  <si>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</si>
  <si>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</si>
  <si>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</si>
  <si>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</si>
  <si>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</si>
  <si>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</si>
  <si>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</si>
  <si>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</si>
  <si>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</si>
  <si>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</si>
  <si>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</si>
  <si>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</si>
  <si>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</si>
  <si>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</si>
  <si>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</si>
  <si>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</si>
  <si>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</si>
  <si>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</si>
  <si>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</si>
  <si>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</si>
  <si>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</si>
  <si>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</si>
  <si>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</si>
  <si>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</si>
  <si>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</si>
  <si>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</si>
  <si>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</si>
  <si>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</si>
  <si>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</si>
  <si>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</si>
  <si>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</si>
  <si>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</si>
  <si>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</si>
  <si>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</si>
  <si>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</si>
  <si>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</si>
  <si>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</si>
  <si>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</si>
  <si>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</si>
  <si>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</si>
  <si>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</si>
  <si>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</si>
  <si>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</si>
  <si>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</si>
  <si>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</si>
  <si>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</si>
  <si>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</si>
  <si>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</si>
  <si>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</si>
  <si>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</si>
  <si>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</si>
  <si>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</si>
  <si>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</si>
  <si>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</si>
  <si>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</si>
  <si>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</si>
  <si>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</si>
  <si>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</si>
  <si>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</si>
  <si>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</si>
  <si>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</si>
  <si>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</si>
  <si>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</si>
  <si>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</si>
  <si>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</si>
  <si>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</si>
  <si>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</si>
  <si>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</si>
  <si>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</si>
  <si>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</si>
  <si>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</si>
  <si>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</si>
  <si>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</si>
  <si>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</si>
  <si>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</si>
  <si>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</si>
  <si>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</si>
  <si>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</si>
  <si>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</si>
  <si>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</si>
  <si>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</si>
  <si>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</si>
  <si>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</si>
  <si>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</si>
  <si>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</si>
  <si>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</si>
  <si>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</si>
  <si>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</si>
  <si>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</si>
  <si>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</si>
  <si>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</si>
  <si>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</si>
  <si>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</si>
  <si>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</si>
  <si>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</si>
  <si>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</si>
  <si>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</si>
  <si>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</si>
  <si>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</si>
  <si>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</si>
  <si>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</si>
  <si>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</si>
  <si>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</si>
  <si>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</si>
  <si>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</si>
  <si>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</si>
  <si>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</si>
  <si>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</si>
  <si>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</si>
  <si>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</si>
  <si>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</si>
  <si>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</si>
  <si>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</si>
  <si>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</si>
  <si>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</si>
  <si>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</si>
  <si>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</si>
  <si>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</si>
  <si>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</si>
  <si>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</si>
  <si>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</si>
  <si>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</si>
  <si>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</si>
  <si>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</si>
  <si>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</si>
  <si>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</si>
  <si>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</si>
  <si>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</si>
  <si>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</si>
  <si>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</si>
  <si>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</si>
  <si>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</si>
  <si>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</si>
  <si>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</si>
  <si>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</si>
  <si>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</si>
  <si>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</si>
  <si>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</si>
  <si>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</si>
  <si>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</si>
  <si>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</si>
  <si>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</si>
  <si>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</si>
  <si>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</si>
  <si>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</si>
  <si>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</si>
  <si>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</si>
  <si>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</si>
  <si>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</si>
  <si>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</si>
  <si>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</si>
  <si>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</si>
  <si>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</si>
  <si>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</si>
  <si>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</si>
  <si>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</si>
  <si>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</si>
  <si>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</si>
  <si>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</si>
  <si>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</si>
  <si>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</si>
  <si>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</si>
  <si>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</si>
  <si>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</si>
  <si>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</si>
  <si>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</si>
  <si>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</si>
  <si>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</si>
  <si>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</si>
  <si>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</si>
  <si>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</si>
  <si>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</si>
  <si>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</si>
  <si>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</si>
  <si>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</si>
  <si>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</si>
  <si>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</si>
  <si>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</si>
  <si>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</si>
  <si>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</si>
  <si>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</si>
  <si>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</si>
  <si>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</si>
  <si>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</si>
  <si>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</si>
  <si>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</si>
  <si>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</si>
  <si>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</si>
  <si>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</si>
  <si>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</si>
  <si>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</si>
  <si>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</si>
  <si>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</si>
  <si>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</si>
  <si>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</si>
  <si>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</si>
  <si>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</si>
  <si>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</si>
  <si>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</si>
  <si>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</si>
  <si>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</si>
  <si>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</si>
  <si>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</si>
  <si>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</si>
  <si>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</si>
  <si>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</si>
  <si>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</si>
  <si>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</si>
  <si>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</si>
  <si>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</si>
  <si>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</si>
  <si>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</si>
  <si>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</si>
  <si>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</si>
  <si>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</si>
  <si>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</si>
  <si>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</si>
  <si>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</si>
  <si>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</si>
  <si>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</si>
  <si>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</si>
  <si>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</si>
  <si>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</si>
  <si>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</si>
  <si>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</si>
  <si>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</si>
  <si>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</si>
  <si>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</si>
  <si>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</si>
  <si>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</si>
  <si>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</si>
  <si>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</si>
  <si>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</si>
  <si>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</si>
  <si>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</si>
  <si>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</si>
  <si>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</si>
  <si>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</si>
  <si>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</si>
  <si>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</si>
  <si>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</si>
  <si>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</si>
  <si>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</si>
  <si>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</si>
  <si>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</si>
  <si>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</si>
  <si>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</si>
  <si>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</si>
  <si>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</si>
  <si>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</si>
  <si>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</si>
  <si>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</si>
  <si>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</si>
  <si>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</si>
  <si>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</si>
  <si>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</si>
  <si>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</si>
  <si>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</si>
  <si>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</si>
  <si>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</si>
  <si>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</si>
  <si>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</si>
  <si>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</si>
  <si>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</si>
  <si>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</si>
  <si>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</si>
  <si>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</si>
  <si>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</si>
  <si>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</si>
  <si>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</si>
  <si>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</si>
  <si>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</si>
  <si>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</si>
  <si>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</si>
  <si>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</si>
  <si>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</si>
  <si>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</si>
  <si>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</si>
  <si>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</si>
  <si>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</si>
  <si>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</si>
  <si>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</si>
  <si>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</si>
  <si>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</si>
  <si>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</si>
  <si>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</si>
  <si>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</si>
  <si>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</si>
  <si>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</si>
  <si>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</si>
  <si>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</si>
  <si>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</si>
  <si>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</si>
  <si>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</si>
  <si>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</si>
  <si>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</si>
  <si>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</si>
  <si>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</si>
  <si>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</si>
  <si>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</si>
  <si>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</si>
  <si>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</si>
  <si>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</si>
  <si>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</si>
  <si>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</si>
  <si>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</si>
  <si>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</si>
  <si>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</si>
  <si>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</si>
  <si>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</si>
  <si>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</si>
  <si>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</si>
  <si>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</si>
  <si>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</si>
  <si>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</si>
  <si>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</si>
  <si>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</si>
  <si>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</si>
  <si>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</si>
  <si>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</si>
  <si>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</si>
  <si>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</si>
  <si>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</si>
  <si>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</si>
  <si>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</si>
  <si>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</si>
  <si>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</si>
  <si>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</si>
  <si>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</si>
  <si>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</si>
  <si>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</si>
  <si>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</si>
  <si>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</si>
  <si>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</si>
  <si>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</si>
  <si>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</si>
  <si>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</si>
  <si>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</si>
  <si>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</si>
  <si>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</si>
  <si>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</si>
  <si>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</si>
  <si>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</si>
  <si>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</si>
  <si>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</si>
  <si>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</si>
  <si>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</si>
  <si>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</si>
  <si>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</si>
  <si>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</si>
  <si>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</si>
  <si>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</si>
  <si>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</si>
  <si>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</si>
  <si>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</si>
  <si>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</si>
  <si>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</si>
  <si>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</si>
  <si>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</si>
  <si>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</si>
  <si>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</si>
  <si>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</si>
  <si>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</si>
  <si>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</si>
  <si>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</si>
  <si>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</si>
  <si>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</si>
  <si>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</si>
  <si>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</si>
  <si>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</si>
  <si>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</si>
  <si>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</si>
  <si>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</si>
  <si>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</si>
  <si>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</si>
  <si>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</si>
  <si>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</si>
  <si>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</si>
  <si>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</si>
  <si>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</si>
  <si>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</si>
  <si>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</si>
  <si>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</si>
  <si>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</si>
  <si>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</si>
  <si>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</si>
  <si>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</si>
  <si>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</si>
  <si>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</si>
  <si>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</si>
  <si>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</si>
  <si>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</si>
  <si>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</si>
  <si>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</si>
  <si>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</si>
  <si>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</si>
  <si>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</si>
  <si>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</si>
  <si>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</si>
  <si>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</si>
  <si>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</si>
  <si>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</si>
  <si>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</si>
  <si>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</si>
  <si>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</si>
  <si>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</si>
  <si>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</si>
  <si>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</si>
  <si>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</si>
  <si>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</si>
  <si>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</si>
  <si>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</si>
  <si>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</si>
  <si>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</si>
  <si>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</si>
  <si>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</si>
  <si>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</si>
  <si>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</si>
  <si>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</si>
  <si>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</si>
  <si>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</si>
  <si>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</si>
  <si>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</si>
  <si>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</si>
  <si>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</si>
  <si>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</si>
  <si>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</si>
  <si>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</si>
  <si>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</si>
  <si>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</si>
  <si>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</si>
  <si>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</si>
  <si>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</si>
  <si>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</si>
  <si>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</si>
  <si>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</si>
  <si>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</si>
  <si>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</si>
  <si>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</si>
  <si>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</si>
  <si>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</si>
  <si>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</si>
  <si>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</si>
  <si>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</si>
  <si>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</si>
  <si>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</si>
  <si>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</si>
  <si>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</si>
  <si>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</si>
  <si>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</si>
  <si>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</si>
  <si>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</si>
  <si>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</si>
  <si>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</si>
  <si>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</si>
  <si>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</si>
  <si>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</si>
  <si>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</si>
  <si>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</si>
  <si>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</si>
  <si>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</si>
  <si>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</si>
  <si>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</si>
  <si>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</si>
  <si>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</si>
  <si>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</si>
  <si>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</si>
  <si>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</si>
  <si>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</si>
  <si>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</si>
  <si>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</si>
  <si>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</si>
  <si>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</si>
  <si>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</si>
  <si>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</si>
  <si>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</si>
  <si>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</si>
  <si>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</si>
  <si>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</si>
  <si>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</si>
  <si>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</si>
  <si>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</si>
  <si>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</si>
  <si>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</si>
  <si>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</si>
  <si>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</si>
  <si>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</si>
  <si>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</si>
  <si>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</si>
  <si>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</si>
  <si>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</si>
  <si>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</si>
  <si>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</si>
  <si>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</si>
  <si>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</si>
  <si>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</si>
  <si>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</si>
  <si>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</si>
  <si>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</si>
  <si>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</si>
  <si>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</si>
  <si>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</si>
  <si>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</si>
  <si>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</si>
  <si>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</si>
  <si>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</si>
  <si>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</si>
  <si>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</si>
  <si>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</si>
  <si>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</si>
  <si>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</si>
  <si>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</si>
  <si>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</si>
  <si>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</si>
  <si>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</si>
  <si>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</si>
  <si>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</si>
  <si>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</si>
  <si>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</si>
  <si>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</si>
  <si>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</si>
  <si>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</si>
  <si>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</si>
  <si>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</si>
  <si>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</si>
  <si>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</si>
  <si>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</si>
  <si>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</si>
  <si>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</si>
  <si>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</si>
  <si>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</si>
  <si>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</si>
  <si>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</si>
  <si>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</si>
  <si>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</si>
  <si>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</si>
  <si>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</si>
  <si>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</si>
  <si>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</si>
  <si>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</si>
  <si>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</si>
  <si>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</si>
  <si>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</si>
  <si>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</si>
  <si>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</si>
  <si>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</si>
  <si>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</si>
  <si>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</si>
  <si>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</si>
  <si>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</si>
  <si>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</si>
  <si>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</si>
  <si>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</si>
  <si>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</si>
  <si>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</si>
  <si>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</si>
  <si>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</si>
  <si>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</si>
  <si>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</si>
  <si>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</si>
  <si>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</si>
  <si>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</si>
  <si>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</si>
  <si>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</si>
  <si>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</si>
  <si>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</si>
  <si>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</si>
  <si>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</si>
  <si>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</si>
  <si>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</si>
  <si>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</si>
  <si>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</si>
  <si>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</si>
  <si>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</si>
  <si>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</si>
  <si>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</si>
  <si>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</si>
  <si>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</si>
  <si>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</si>
  <si>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</si>
  <si>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</si>
  <si>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</si>
  <si>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</si>
  <si>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</si>
  <si>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</si>
  <si>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</si>
  <si>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</si>
  <si>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</si>
  <si>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</si>
  <si>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</si>
  <si>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</si>
  <si>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</si>
  <si>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</si>
  <si>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</si>
  <si>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</si>
  <si>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</si>
  <si>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</si>
  <si>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</si>
  <si>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</si>
  <si>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</si>
  <si>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</si>
  <si>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</si>
  <si>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</si>
  <si>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</si>
  <si>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</si>
  <si>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</si>
  <si>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</si>
  <si>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</si>
  <si>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</si>
  <si>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</si>
  <si>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</si>
  <si>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</si>
  <si>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</si>
  <si>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</si>
  <si>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</si>
  <si>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</si>
  <si>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</si>
  <si>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</si>
  <si>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</si>
  <si>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</si>
  <si>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</si>
  <si>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</si>
  <si>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</si>
  <si>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</si>
  <si>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</si>
  <si>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</si>
  <si>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</si>
  <si>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</si>
  <si>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</si>
  <si>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</si>
  <si>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</si>
  <si>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</si>
  <si>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</si>
  <si>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</si>
  <si>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</si>
  <si>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</si>
  <si>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</si>
  <si>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</si>
  <si>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</si>
  <si>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</si>
  <si>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</si>
  <si>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</si>
  <si>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</si>
  <si>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</si>
  <si>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</si>
  <si>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</si>
  <si>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</si>
  <si>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</si>
  <si>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</si>
  <si>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</si>
  <si>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</si>
  <si>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</si>
  <si>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</si>
  <si>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</si>
  <si>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</si>
  <si>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</si>
  <si>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</si>
  <si>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</si>
  <si>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</si>
  <si>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</si>
  <si>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</si>
  <si>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</si>
  <si>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</si>
  <si>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</si>
  <si>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</si>
  <si>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</si>
  <si>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</si>
  <si>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</si>
  <si>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</si>
  <si>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</si>
  <si>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</si>
  <si>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</si>
  <si>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</si>
  <si>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</si>
  <si>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</si>
  <si>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</si>
  <si>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</si>
  <si>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</si>
  <si>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</si>
  <si>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</si>
  <si>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</si>
  <si>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</si>
  <si>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</si>
  <si>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</si>
  <si>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</si>
  <si>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</si>
  <si>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</si>
  <si>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</si>
  <si>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</si>
  <si>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</si>
  <si>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</si>
  <si>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</si>
  <si>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</si>
  <si>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</si>
  <si>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</si>
  <si>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</si>
  <si>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</si>
  <si>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</si>
  <si>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</si>
  <si>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</si>
  <si>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</si>
  <si>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</si>
  <si>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</si>
  <si>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</si>
  <si>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</si>
  <si>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</si>
  <si>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</si>
  <si>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</si>
  <si>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</si>
  <si>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</si>
  <si>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</si>
  <si>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</si>
  <si>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</si>
  <si>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</si>
  <si>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</si>
  <si>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</si>
  <si>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</si>
  <si>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</si>
  <si>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</si>
  <si>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</si>
  <si>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</si>
  <si>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</si>
  <si>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</si>
  <si>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</si>
  <si>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</si>
  <si>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</si>
  <si>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</si>
  <si>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</si>
  <si>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</si>
  <si>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</si>
  <si>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</si>
  <si>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</si>
  <si>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</si>
  <si>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</si>
  <si>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</si>
  <si>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</si>
  <si>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</si>
  <si>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</si>
  <si>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</si>
  <si>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</si>
  <si>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</si>
  <si>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</si>
  <si>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</si>
  <si>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</si>
  <si>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</si>
  <si>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</si>
  <si>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</si>
  <si>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</si>
  <si>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</si>
  <si>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</si>
  <si>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</si>
  <si>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</si>
  <si>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</si>
  <si>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</si>
  <si>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</si>
  <si>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</si>
  <si>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</si>
  <si>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</si>
  <si>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</si>
  <si>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</si>
  <si>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</si>
  <si>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</si>
  <si>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</si>
  <si>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</si>
  <si>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</si>
  <si>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</si>
  <si>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</si>
  <si>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</si>
  <si>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</si>
  <si>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</si>
  <si>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</si>
  <si>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</si>
  <si>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</si>
  <si>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</si>
  <si>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</si>
  <si>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</si>
  <si>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</si>
  <si>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</si>
  <si>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</si>
  <si>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</si>
  <si>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</si>
  <si>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</si>
  <si>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</si>
  <si>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</si>
  <si>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</si>
  <si>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</si>
  <si>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</si>
  <si>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</si>
  <si>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</si>
  <si>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</si>
  <si>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</si>
  <si>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</si>
  <si>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</si>
  <si>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</si>
  <si>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</si>
  <si>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</si>
  <si>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</si>
  <si>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</si>
  <si>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</si>
  <si>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</si>
  <si>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</si>
  <si>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</si>
  <si>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</si>
  <si>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</si>
  <si>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</si>
  <si>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</si>
  <si>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</si>
  <si>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</si>
  <si>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</si>
  <si>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</si>
  <si>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</si>
  <si>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</si>
  <si>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</si>
  <si>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</si>
  <si>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</si>
  <si>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</si>
  <si>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</si>
  <si>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</si>
  <si>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</si>
  <si>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</si>
  <si>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</si>
  <si>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</si>
  <si>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</si>
  <si>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</si>
  <si>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</si>
  <si>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</si>
  <si>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</si>
  <si>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</si>
  <si>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</si>
  <si>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</si>
  <si>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</si>
  <si>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</si>
  <si>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</si>
  <si>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</si>
  <si>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</si>
  <si>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</si>
  <si>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</si>
  <si>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</si>
  <si>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</si>
  <si>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</si>
  <si>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</si>
  <si>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</si>
  <si>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</si>
  <si>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</si>
  <si>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</si>
  <si>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</si>
  <si>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</si>
  <si>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</si>
  <si>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</si>
  <si>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</si>
  <si>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</si>
  <si>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</si>
  <si>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</si>
  <si>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</si>
  <si>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</si>
  <si>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</si>
  <si>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</si>
  <si>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</si>
  <si>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</si>
  <si>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</si>
  <si>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</si>
  <si>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</si>
  <si>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</si>
  <si>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</si>
  <si>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</si>
  <si>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</si>
  <si>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</si>
  <si>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</si>
  <si>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</si>
  <si>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</si>
  <si>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</si>
  <si>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</si>
  <si>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</si>
  <si>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</si>
  <si>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</si>
  <si>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</si>
  <si>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</si>
  <si>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</si>
  <si>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</si>
  <si>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</si>
  <si>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</si>
  <si>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</si>
  <si>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</si>
  <si>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</si>
  <si>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</si>
  <si>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</si>
  <si>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</si>
  <si>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</si>
  <si>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</si>
  <si>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</si>
  <si>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</si>
  <si>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</si>
  <si>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</si>
  <si>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</si>
  <si>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</si>
  <si>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</si>
  <si>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</si>
  <si>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</si>
  <si>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</si>
  <si>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</si>
  <si>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</si>
  <si>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</si>
  <si>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</si>
  <si>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</si>
  <si>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</si>
  <si>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</si>
  <si>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</si>
  <si>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</si>
  <si>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</si>
  <si>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</si>
  <si>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</si>
  <si>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</si>
  <si>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</si>
  <si>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</si>
  <si>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</si>
  <si>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</si>
  <si>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</si>
  <si>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</si>
  <si>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</si>
  <si>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</si>
  <si>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</si>
  <si>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</si>
  <si>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</si>
  <si>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</si>
  <si>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</si>
  <si>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</si>
  <si>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</si>
  <si>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</si>
  <si>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</si>
  <si>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</si>
  <si>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</si>
  <si>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</si>
  <si>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</si>
  <si>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</si>
  <si>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</si>
  <si>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</si>
  <si>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</si>
  <si>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</si>
  <si>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</si>
  <si>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</si>
  <si>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</si>
  <si>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</si>
  <si>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</si>
  <si>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</si>
  <si>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</si>
  <si>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</si>
  <si>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</si>
  <si>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</si>
  <si>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</si>
  <si>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</si>
  <si>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</si>
  <si>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</si>
  <si>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</si>
  <si>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</si>
  <si>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</si>
  <si>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</si>
  <si>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</si>
  <si>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</si>
  <si>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</si>
  <si>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</si>
  <si>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</si>
  <si>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</si>
  <si>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</si>
  <si>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</si>
  <si>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</si>
  <si>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</si>
  <si>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</si>
  <si>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</si>
  <si>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</si>
  <si>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</si>
  <si>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</si>
  <si>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</si>
  <si>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</si>
  <si>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</si>
  <si>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</si>
  <si>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</si>
  <si>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</si>
  <si>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</si>
  <si>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</si>
  <si>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</si>
  <si>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</si>
  <si>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</si>
  <si>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</si>
  <si>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</si>
  <si>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</si>
  <si>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</si>
  <si>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</si>
  <si>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</si>
  <si>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</si>
  <si>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</si>
  <si>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</si>
  <si>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</si>
  <si>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</si>
  <si>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</si>
  <si>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</si>
  <si>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</si>
  <si>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</si>
  <si>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</si>
  <si>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</si>
  <si>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</si>
  <si>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</si>
  <si>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</si>
  <si>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</si>
  <si>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</si>
  <si>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</si>
  <si>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</si>
  <si>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</si>
  <si>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</si>
  <si>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</si>
  <si>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</si>
  <si>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</si>
  <si>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</si>
  <si>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</si>
  <si>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</si>
  <si>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</si>
  <si>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</si>
  <si>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</si>
  <si>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</si>
  <si>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</si>
  <si>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</si>
  <si>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</si>
  <si>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</si>
  <si>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</si>
  <si>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</si>
  <si>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</si>
  <si>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</si>
  <si>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</si>
  <si>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</si>
  <si>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</si>
  <si>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</si>
  <si>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</si>
  <si>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</si>
  <si>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</si>
  <si>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</si>
  <si>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</si>
  <si>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</si>
  <si>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</si>
  <si>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</si>
  <si>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</si>
  <si>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</si>
  <si>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</si>
  <si>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</si>
  <si>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</si>
  <si>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</si>
  <si>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</si>
  <si>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</si>
  <si>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</si>
  <si>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</si>
  <si>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</si>
  <si>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</si>
  <si>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</si>
  <si>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</si>
  <si>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</si>
  <si>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</si>
  <si>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</si>
  <si>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</si>
  <si>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</si>
  <si>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</si>
  <si>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</si>
  <si>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</si>
  <si>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</si>
  <si>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</si>
  <si>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</si>
  <si>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</si>
  <si>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</si>
  <si>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</si>
  <si>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</si>
  <si>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</si>
  <si>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</si>
  <si>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</si>
  <si>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</si>
  <si>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</si>
  <si>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</si>
  <si>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</si>
  <si>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</si>
  <si>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</si>
  <si>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</si>
  <si>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</si>
  <si>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</si>
  <si>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</si>
  <si>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</si>
  <si>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</si>
  <si>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</si>
  <si>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</si>
  <si>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</si>
  <si>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</si>
  <si>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</si>
  <si>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</si>
  <si>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</si>
  <si>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</si>
  <si>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</si>
  <si>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</si>
  <si>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</si>
  <si>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</si>
  <si>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</si>
  <si>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</si>
  <si>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</si>
  <si>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</si>
  <si>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</si>
  <si>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</si>
  <si>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</si>
  <si>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</si>
  <si>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</si>
  <si>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</si>
  <si>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</si>
  <si>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</si>
  <si>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</si>
  <si>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</si>
  <si>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</si>
  <si>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</si>
  <si>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</si>
  <si>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</si>
  <si>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</si>
  <si>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</si>
  <si>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</si>
  <si>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</si>
  <si>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</si>
  <si>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</si>
  <si>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</si>
  <si>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</si>
  <si>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</si>
  <si>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</si>
  <si>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</si>
  <si>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</si>
  <si>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</si>
  <si>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</si>
  <si>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</si>
  <si>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</si>
  <si>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</si>
  <si>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</si>
  <si>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</si>
  <si>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</si>
  <si>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</si>
  <si>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</si>
  <si>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</si>
  <si>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</si>
  <si>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</si>
  <si>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</si>
  <si>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</si>
  <si>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</si>
  <si>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</si>
  <si>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</si>
  <si>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</si>
  <si>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</si>
  <si>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</si>
  <si>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</si>
  <si>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</si>
  <si>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</si>
  <si>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</si>
  <si>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</si>
  <si>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</si>
  <si>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</si>
  <si>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</si>
  <si>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</si>
  <si>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</si>
  <si>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</si>
  <si>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</si>
  <si>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</si>
  <si>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</si>
  <si>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</si>
  <si>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</si>
  <si>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</si>
  <si>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</si>
  <si>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</si>
  <si>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</si>
  <si>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</si>
  <si>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</si>
  <si>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</si>
  <si>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</si>
  <si>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</si>
  <si>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</si>
  <si>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</si>
  <si>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</si>
  <si>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</si>
  <si>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</si>
  <si>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</si>
  <si>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</si>
  <si>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</si>
  <si>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</si>
  <si>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</si>
  <si>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</si>
  <si>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</si>
  <si>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</si>
  <si>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</si>
  <si>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</si>
  <si>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</si>
  <si>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</si>
  <si>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</si>
  <si>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</si>
  <si>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</si>
  <si>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</si>
  <si>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</si>
  <si>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</si>
  <si>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</si>
  <si>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</si>
  <si>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</si>
  <si>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</si>
  <si>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</si>
  <si>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</si>
  <si>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</si>
  <si>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</si>
  <si>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</si>
  <si>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</si>
  <si>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</si>
  <si>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</si>
  <si>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</si>
  <si>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</si>
  <si>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</si>
  <si>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</si>
  <si>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</si>
  <si>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</si>
  <si>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</si>
  <si>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</si>
  <si>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</si>
  <si>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</si>
  <si>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</si>
  <si>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</si>
  <si>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</si>
  <si>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</si>
  <si>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</si>
  <si>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</si>
  <si>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</si>
  <si>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</si>
  <si>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</si>
  <si>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</si>
  <si>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</si>
  <si>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</si>
  <si>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</si>
  <si>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</si>
  <si>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</si>
  <si>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</si>
  <si>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</si>
  <si>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</si>
  <si>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</si>
  <si>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</si>
  <si>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</si>
  <si>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</si>
  <si>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</si>
  <si>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</si>
  <si>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</si>
  <si>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</si>
  <si>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</si>
  <si>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</si>
  <si>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</si>
  <si>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</si>
  <si>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</si>
  <si>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</si>
  <si>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</si>
  <si>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</si>
  <si>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</si>
  <si>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</si>
  <si>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</si>
  <si>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</si>
  <si>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</si>
  <si>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</si>
  <si>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</si>
  <si>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</si>
  <si>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</si>
  <si>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</si>
  <si>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</si>
  <si>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</si>
  <si>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</si>
  <si>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</si>
  <si>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</si>
  <si>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</si>
  <si>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</si>
  <si>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</si>
  <si>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</si>
  <si>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</si>
  <si>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</si>
  <si>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</si>
  <si>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</si>
  <si>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</si>
  <si>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</si>
  <si>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</si>
  <si>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</si>
  <si>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</si>
  <si>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</si>
  <si>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</si>
  <si>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</si>
  <si>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</si>
  <si>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</si>
  <si>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</si>
  <si>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</si>
  <si>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</si>
  <si>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</si>
  <si>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</si>
  <si>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</si>
  <si>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</si>
  <si>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</si>
  <si>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</si>
  <si>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</si>
  <si>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</si>
  <si>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</si>
  <si>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</si>
  <si>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</si>
  <si>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</si>
  <si>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</si>
  <si>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</si>
  <si>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</si>
  <si>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</si>
  <si>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</si>
  <si>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</si>
  <si>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</si>
  <si>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</si>
  <si>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</si>
  <si>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</si>
  <si>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</si>
  <si>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</si>
  <si>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</si>
  <si>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</si>
  <si>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</si>
  <si>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</si>
  <si>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</si>
  <si>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</si>
  <si>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</si>
  <si>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</si>
  <si>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</si>
  <si>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</si>
  <si>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</si>
  <si>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</si>
  <si>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</si>
  <si>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</si>
  <si>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</si>
  <si>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</si>
  <si>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</si>
  <si>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</si>
  <si>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</si>
  <si>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</si>
  <si>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</si>
  <si>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</si>
  <si>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</si>
  <si>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</si>
  <si>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</si>
  <si>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</si>
  <si>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</si>
  <si>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</si>
  <si>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</si>
  <si>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</si>
  <si>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</si>
  <si>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</si>
  <si>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</si>
  <si>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</si>
  <si>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</si>
  <si>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</si>
  <si>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</si>
  <si>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</si>
  <si>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</si>
  <si>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</si>
  <si>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</si>
  <si>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</si>
  <si>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</si>
  <si>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</si>
  <si>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</si>
  <si>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</si>
  <si>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</si>
  <si>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</si>
  <si>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</si>
  <si>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</si>
  <si>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</si>
  <si>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</si>
  <si>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</si>
  <si>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</si>
  <si>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</si>
  <si>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</si>
  <si>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</si>
  <si>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</si>
  <si>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</si>
  <si>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</si>
  <si>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</si>
  <si>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</si>
  <si>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</si>
  <si>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</si>
  <si>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</si>
  <si>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</si>
  <si>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</si>
  <si>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</si>
  <si>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</si>
  <si>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</si>
  <si>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</si>
  <si>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</si>
  <si>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</si>
  <si>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</si>
  <si>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</si>
  <si>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</si>
  <si>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</si>
  <si>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</si>
  <si>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</si>
  <si>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</si>
  <si>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</si>
  <si>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</si>
  <si>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</si>
  <si>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</si>
  <si>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</si>
  <si>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</si>
  <si>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</si>
  <si>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</si>
  <si>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</si>
  <si>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</si>
  <si>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</si>
  <si>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</si>
  <si>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</si>
  <si>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</si>
  <si>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</si>
  <si>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</si>
  <si>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</si>
  <si>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</si>
  <si>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</si>
  <si>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</si>
  <si>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</si>
  <si>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</si>
  <si>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</si>
  <si>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</si>
  <si>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</si>
  <si>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</si>
  <si>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</si>
  <si>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</si>
  <si>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</si>
  <si>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</si>
  <si>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</si>
  <si>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</si>
  <si>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</si>
  <si>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</si>
  <si>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</si>
  <si>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</si>
  <si>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</si>
  <si>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</si>
  <si>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</si>
  <si>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</si>
  <si>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</si>
  <si>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</si>
  <si>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</si>
  <si>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</si>
  <si>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</si>
  <si>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</si>
  <si>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</si>
  <si>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</si>
  <si>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</si>
  <si>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</si>
  <si>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</si>
  <si>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</si>
  <si>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</si>
  <si>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</si>
  <si>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</si>
  <si>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</si>
  <si>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</si>
  <si>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</si>
  <si>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</si>
  <si>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</si>
  <si>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</si>
  <si>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</si>
  <si>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</si>
  <si>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</si>
  <si>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</si>
  <si>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</si>
  <si>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</si>
  <si>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</si>
  <si>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</si>
  <si>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</si>
  <si>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</si>
  <si>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</si>
  <si>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</si>
  <si>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</si>
  <si>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</si>
  <si>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</si>
  <si>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</si>
  <si>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</si>
  <si>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</si>
  <si>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</si>
  <si>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</si>
  <si>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</si>
  <si>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</si>
  <si>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</si>
  <si>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</si>
  <si>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</si>
  <si>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</si>
  <si>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</si>
  <si>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</si>
  <si>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</si>
  <si>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</si>
  <si>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</si>
  <si>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</si>
  <si>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</si>
  <si>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</si>
  <si>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</si>
  <si>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</si>
  <si>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</si>
  <si>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</si>
  <si>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</si>
  <si>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</si>
  <si>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</si>
  <si>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</si>
  <si>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</si>
  <si>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</si>
  <si>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</si>
  <si>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</si>
  <si>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</si>
  <si>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</si>
  <si>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</si>
  <si>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</si>
  <si>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</si>
  <si>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</si>
  <si>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</si>
  <si>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</si>
  <si>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</si>
  <si>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</si>
  <si>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</si>
  <si>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</si>
  <si>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</si>
  <si>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</si>
  <si>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</si>
  <si>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</si>
  <si>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</si>
  <si>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</si>
  <si>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</si>
  <si>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</si>
  <si>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</si>
  <si>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</si>
  <si>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</si>
  <si>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</si>
  <si>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</si>
  <si>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</si>
  <si>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</si>
  <si>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</si>
  <si>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</si>
  <si>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</si>
  <si>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</si>
  <si>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</si>
  <si>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</si>
  <si>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</si>
  <si>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</si>
  <si>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</si>
  <si>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</si>
  <si>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</si>
  <si>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</si>
  <si>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</si>
  <si>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</si>
  <si>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</si>
  <si>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</si>
  <si>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</si>
  <si>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</si>
  <si>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</si>
  <si>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</si>
  <si>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</si>
  <si>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</si>
  <si>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</si>
  <si>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</si>
  <si>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</si>
  <si>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</si>
  <si>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</si>
  <si>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</si>
  <si>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</si>
  <si>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</si>
  <si>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</si>
  <si>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</si>
  <si>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</si>
  <si>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</si>
  <si>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</si>
  <si>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</si>
  <si>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</si>
  <si>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</si>
  <si>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</si>
  <si>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</si>
  <si>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</si>
  <si>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</si>
  <si>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</si>
  <si>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</si>
  <si>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</si>
  <si>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</si>
  <si>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</si>
  <si>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</si>
  <si>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</si>
  <si>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</si>
  <si>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</si>
  <si>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</si>
  <si>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</si>
  <si>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</si>
  <si>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</si>
  <si>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</si>
  <si>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</si>
  <si>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</si>
  <si>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</si>
  <si>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</si>
  <si>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</si>
  <si>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</si>
  <si>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</si>
  <si>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</si>
  <si>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</si>
  <si>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</si>
  <si>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</si>
  <si>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</si>
  <si>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</si>
  <si>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</si>
  <si>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</si>
  <si>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</si>
  <si>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</si>
  <si>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</si>
  <si>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</si>
  <si>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</si>
  <si>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</si>
  <si>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</si>
  <si>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</si>
  <si>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</si>
  <si>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</si>
  <si>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</si>
  <si>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</si>
  <si>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</si>
  <si>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</si>
  <si>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</si>
  <si>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</si>
  <si>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</si>
  <si>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</si>
  <si>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</si>
  <si>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</si>
  <si>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</si>
  <si>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</si>
  <si>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</si>
  <si>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</si>
  <si>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</si>
  <si>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</si>
  <si>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</si>
  <si>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</si>
  <si>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</si>
  <si>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</si>
  <si>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</si>
  <si>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</si>
  <si>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</si>
  <si>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</si>
  <si>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</si>
  <si>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</si>
  <si>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</si>
  <si>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</si>
  <si>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</si>
  <si>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</si>
  <si>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</si>
  <si>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</si>
  <si>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</si>
  <si>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</si>
  <si>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</si>
  <si>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</si>
  <si>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</si>
  <si>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</si>
  <si>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</si>
  <si>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</si>
  <si>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</si>
  <si>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</si>
  <si>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</si>
  <si>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</si>
  <si>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</si>
  <si>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</si>
  <si>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</si>
  <si>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</si>
  <si>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</si>
  <si>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</si>
  <si>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</si>
  <si>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</si>
  <si>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</si>
  <si>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</si>
  <si>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</si>
  <si>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</si>
  <si>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</si>
  <si>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</si>
  <si>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</si>
  <si>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</si>
  <si>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</si>
  <si>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</si>
  <si>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</si>
  <si>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</si>
  <si>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</si>
  <si>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</si>
  <si>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</si>
  <si>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</si>
  <si>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</si>
  <si>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</si>
  <si>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</si>
  <si>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</si>
  <si>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</si>
  <si>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</si>
  <si>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</si>
  <si>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</si>
  <si>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</si>
  <si>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</si>
  <si>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</si>
  <si>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</si>
  <si>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</si>
  <si>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</si>
  <si>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</si>
  <si>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</si>
  <si>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</si>
  <si>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</si>
  <si>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</si>
  <si>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</si>
  <si>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</si>
  <si>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</si>
  <si>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</si>
  <si>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</si>
  <si>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</si>
  <si>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</si>
  <si>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</si>
  <si>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</si>
  <si>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</si>
  <si>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</si>
  <si>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</si>
  <si>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</si>
  <si>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</si>
  <si>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</si>
  <si>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</si>
  <si>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</si>
  <si>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</si>
  <si>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</si>
  <si>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</si>
  <si>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</si>
  <si>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</si>
  <si>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</si>
  <si>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</si>
  <si>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</si>
  <si>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</si>
  <si>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</si>
  <si>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</si>
  <si>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</si>
  <si>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</si>
  <si>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</si>
  <si>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</si>
  <si>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</si>
  <si>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</si>
  <si>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</si>
  <si>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</si>
  <si>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</si>
  <si>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</si>
  <si>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</si>
  <si>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</si>
  <si>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</si>
  <si>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</si>
  <si>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</si>
  <si>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</si>
  <si>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</si>
  <si>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</si>
  <si>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</si>
  <si>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</si>
  <si>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</si>
  <si>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</si>
  <si>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</si>
  <si>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</si>
  <si>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</si>
  <si>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</si>
  <si>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</si>
  <si>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</si>
  <si>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</si>
  <si>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</si>
  <si>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</si>
  <si>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</si>
  <si>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</si>
  <si>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</si>
  <si>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</si>
  <si>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</si>
  <si>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</si>
  <si>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</si>
  <si>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</si>
  <si>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</si>
  <si>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</si>
  <si>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</si>
  <si>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</si>
  <si>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</si>
  <si>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</si>
  <si>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</si>
  <si>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</si>
  <si>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</si>
  <si>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</si>
  <si>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</si>
  <si>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</si>
  <si>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</si>
  <si>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</si>
  <si>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</si>
  <si>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</si>
  <si>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</si>
  <si>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</si>
  <si>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</si>
  <si>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</si>
  <si>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</si>
  <si>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</si>
  <si>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</si>
  <si>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</si>
  <si>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</si>
  <si>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</si>
  <si>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</si>
  <si>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</si>
  <si>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</si>
  <si>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</si>
  <si>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</si>
  <si>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</si>
  <si>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</si>
  <si>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</si>
  <si>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</si>
  <si>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</si>
  <si>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</si>
  <si>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</si>
  <si>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</si>
  <si>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</si>
  <si>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</si>
  <si>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</si>
  <si>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</si>
  <si>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</si>
  <si>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</si>
  <si>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</si>
  <si>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</si>
  <si>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</si>
  <si>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</si>
  <si>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</si>
  <si>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</si>
  <si>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</si>
  <si>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</si>
  <si>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</si>
  <si>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</si>
  <si>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</si>
  <si>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</si>
  <si>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</si>
  <si>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</si>
  <si>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</si>
  <si>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</si>
  <si>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</si>
  <si>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</si>
  <si>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</si>
  <si>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</si>
  <si>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</si>
  <si>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</si>
  <si>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</si>
  <si>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</si>
  <si>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</si>
  <si>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</si>
  <si>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</si>
  <si>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</si>
  <si>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</si>
  <si>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</si>
  <si>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</si>
  <si>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</si>
  <si>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</si>
  <si>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</si>
  <si>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</si>
  <si>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</si>
  <si>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</si>
  <si>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</si>
  <si>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</si>
  <si>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</si>
  <si>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</si>
  <si>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</si>
  <si>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</si>
  <si>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</si>
  <si>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</si>
  <si>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</si>
  <si>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</si>
  <si>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</si>
  <si>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</si>
  <si>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</si>
  <si>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</si>
  <si>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</si>
  <si>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</si>
  <si>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</si>
  <si>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</si>
  <si>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</si>
  <si>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</si>
  <si>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</si>
  <si>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</si>
  <si>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</si>
  <si>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</si>
  <si>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</si>
  <si>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</si>
  <si>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</si>
  <si>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</si>
  <si>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</si>
  <si>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</si>
  <si>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</si>
  <si>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</si>
  <si>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</si>
  <si>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</si>
  <si>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</si>
  <si>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</si>
  <si>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</si>
  <si>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</si>
  <si>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</si>
  <si>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</si>
  <si>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</si>
  <si>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</si>
  <si>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</si>
  <si>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</si>
  <si>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</si>
  <si>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</si>
  <si>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</si>
  <si>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</si>
  <si>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</si>
  <si>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</si>
  <si>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</si>
  <si>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</si>
  <si>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</si>
  <si>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</si>
  <si>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</si>
  <si>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</si>
  <si>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</si>
  <si>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</si>
  <si>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</si>
  <si>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</si>
  <si>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</si>
  <si>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</si>
  <si>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</si>
  <si>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</si>
  <si>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</si>
  <si>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</si>
  <si>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</si>
  <si>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</si>
  <si>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</si>
  <si>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</si>
  <si>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</si>
  <si>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</si>
  <si>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</si>
  <si>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</si>
  <si>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</si>
  <si>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</si>
  <si>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</si>
  <si>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</si>
  <si>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</si>
  <si>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</si>
  <si>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</si>
  <si>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</si>
  <si>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</si>
  <si>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</si>
  <si>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</si>
  <si>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</si>
  <si>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</si>
  <si>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</si>
  <si>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</si>
  <si>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</si>
  <si>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</si>
  <si>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</si>
  <si>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</si>
  <si>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</si>
  <si>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</si>
  <si>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</si>
  <si>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</si>
  <si>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</si>
  <si>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</si>
  <si>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</si>
  <si>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</si>
  <si>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</si>
  <si>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</si>
  <si>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</si>
  <si>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</si>
  <si>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</si>
  <si>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</si>
  <si>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</si>
  <si>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</si>
  <si>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</si>
  <si>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</si>
  <si>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</si>
  <si>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</si>
  <si>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</si>
  <si>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</si>
  <si>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</si>
  <si>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</si>
  <si>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</si>
  <si>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</si>
  <si>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</si>
  <si>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</si>
  <si>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</si>
  <si>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</si>
  <si>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</si>
  <si>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</si>
  <si>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</si>
  <si>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</si>
  <si>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</si>
  <si>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</si>
  <si>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</si>
  <si>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</si>
  <si>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</si>
  <si>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</si>
  <si>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</si>
  <si>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</si>
  <si>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</si>
  <si>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</si>
  <si>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</si>
  <si>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</si>
  <si>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</si>
  <si>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</si>
  <si>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</si>
  <si>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</si>
  <si>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</si>
  <si>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</si>
  <si>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</si>
  <si>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</si>
  <si>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</si>
  <si>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</si>
  <si>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</si>
  <si>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</si>
  <si>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</si>
  <si>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</si>
  <si>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</si>
  <si>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</si>
  <si>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</si>
  <si>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</si>
  <si>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</si>
  <si>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</si>
  <si>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</si>
  <si>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</si>
  <si>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</si>
  <si>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</si>
  <si>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</si>
  <si>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</si>
  <si>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</si>
  <si>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</si>
  <si>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</si>
  <si>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</si>
  <si>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</si>
  <si>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</si>
  <si>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</si>
  <si>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</si>
  <si>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</si>
  <si>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</si>
  <si>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</si>
  <si>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</si>
  <si>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</si>
  <si>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</si>
  <si>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</si>
  <si>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</si>
  <si>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</si>
  <si>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</si>
  <si>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</si>
  <si>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</si>
  <si>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</si>
  <si>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</si>
  <si>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</si>
  <si>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</si>
  <si>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</si>
  <si>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</si>
  <si>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</si>
  <si>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</si>
  <si>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</si>
  <si>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</si>
  <si>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</si>
  <si>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</si>
  <si>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</si>
  <si>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</si>
  <si>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</si>
  <si>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</si>
  <si>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</si>
  <si>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</si>
  <si>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</si>
  <si>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</si>
  <si>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</si>
  <si>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</si>
  <si>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</si>
  <si>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</si>
  <si>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</si>
  <si>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</si>
  <si>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</si>
  <si>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</si>
  <si>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</si>
  <si>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</si>
  <si>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</si>
  <si>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</si>
  <si>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</si>
  <si>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</si>
  <si>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</si>
  <si>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</si>
  <si>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</si>
  <si>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</si>
  <si>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</si>
  <si>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</si>
  <si>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</si>
  <si>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</si>
  <si>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</si>
  <si>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</si>
  <si>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</si>
  <si>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</si>
  <si>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</si>
  <si>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</si>
  <si>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</si>
  <si>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</si>
  <si>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</si>
  <si>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</si>
  <si>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</si>
  <si>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</si>
  <si>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</si>
  <si>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</si>
  <si>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</si>
  <si>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</si>
  <si>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</si>
  <si>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</si>
  <si>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</si>
  <si>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</si>
  <si>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</si>
  <si>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</si>
  <si>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</si>
  <si>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</si>
  <si>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</si>
  <si>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</si>
  <si>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</si>
  <si>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</si>
  <si>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</si>
  <si>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</si>
  <si>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</si>
  <si>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</si>
  <si>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</si>
  <si>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</si>
  <si>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</si>
  <si>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</si>
  <si>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</si>
  <si>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</si>
  <si>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</si>
  <si>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</si>
  <si>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</si>
  <si>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</si>
  <si>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</si>
  <si>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</si>
  <si>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</si>
  <si>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</si>
  <si>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</si>
  <si>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</si>
  <si>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</si>
  <si>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</si>
  <si>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</si>
  <si>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</si>
  <si>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</si>
  <si>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</si>
  <si>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</si>
  <si>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</si>
  <si>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</si>
  <si>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</si>
  <si>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</si>
  <si>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</si>
  <si>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</si>
  <si>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</si>
  <si>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</si>
  <si>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</si>
  <si>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</si>
  <si>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</si>
  <si>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</si>
  <si>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</si>
  <si>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</si>
  <si>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</si>
  <si>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</si>
  <si>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</si>
  <si>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</si>
  <si>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</si>
  <si>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</si>
  <si>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</si>
  <si>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</si>
  <si>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</si>
  <si>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</si>
  <si>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</si>
  <si>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</si>
  <si>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</si>
  <si>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</si>
  <si>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</si>
  <si>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</si>
  <si>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</si>
  <si>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</si>
  <si>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</si>
  <si>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</si>
  <si>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</si>
  <si>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</si>
  <si>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</si>
  <si>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</si>
  <si>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</si>
  <si>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</si>
  <si>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</si>
  <si>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</si>
  <si>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</si>
  <si>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</si>
  <si>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</si>
  <si>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</si>
  <si>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</si>
  <si>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</si>
  <si>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</si>
  <si>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</si>
  <si>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</si>
  <si>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</si>
  <si>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</si>
  <si>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</si>
  <si>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</si>
  <si>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</si>
  <si>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</si>
  <si>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</si>
  <si>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</si>
  <si>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</si>
  <si>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</si>
  <si>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</si>
  <si>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</si>
  <si>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</si>
  <si>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</si>
  <si>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</si>
  <si>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</si>
  <si>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</si>
  <si>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</si>
  <si>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</si>
  <si>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</si>
  <si>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</si>
  <si>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</si>
  <si>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</si>
  <si>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</si>
  <si>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</si>
  <si>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</si>
  <si>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</si>
  <si>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</si>
  <si>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</si>
  <si>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</si>
  <si>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</si>
  <si>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</si>
  <si>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</si>
  <si>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</si>
  <si>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</si>
  <si>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</si>
  <si>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</si>
  <si>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</si>
  <si>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</si>
  <si>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</si>
  <si>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</si>
  <si>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</si>
  <si>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</si>
  <si>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</si>
  <si>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</si>
  <si>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</si>
  <si>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</si>
  <si>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</si>
  <si>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</si>
  <si>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</si>
  <si>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</si>
  <si>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</si>
  <si>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</si>
  <si>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</si>
  <si>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</si>
  <si>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</si>
  <si>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</si>
  <si>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</si>
  <si>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</si>
  <si>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</si>
  <si>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</si>
  <si>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</si>
  <si>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</si>
  <si>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</si>
  <si>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</si>
  <si>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</si>
  <si>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</si>
  <si>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</si>
  <si>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</si>
  <si>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</si>
  <si>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</si>
  <si>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</si>
  <si>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</si>
  <si>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</si>
  <si>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</si>
  <si>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</si>
  <si>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</si>
  <si>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</si>
  <si>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</si>
  <si>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</si>
  <si>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</si>
  <si>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</si>
  <si>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</si>
  <si>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</si>
  <si>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</si>
  <si>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</si>
  <si>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</si>
  <si>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</si>
  <si>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</si>
  <si>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</si>
  <si>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</si>
  <si>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</si>
  <si>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</si>
  <si>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</si>
  <si>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</si>
  <si>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</si>
  <si>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</si>
  <si>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</si>
  <si>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</si>
  <si>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</si>
  <si>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</si>
  <si>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</si>
  <si>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</si>
  <si>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</si>
  <si>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</si>
  <si>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</si>
  <si>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</si>
  <si>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</si>
  <si>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</si>
  <si>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</si>
  <si>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</si>
  <si>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</si>
  <si>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</si>
  <si>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</si>
  <si>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</si>
  <si>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</si>
  <si>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</si>
  <si>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</si>
  <si>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</si>
  <si>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</si>
  <si>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</si>
  <si>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</si>
  <si>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</si>
  <si>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</si>
  <si>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</si>
  <si>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</si>
  <si>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</si>
  <si>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</si>
  <si>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</si>
  <si>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</si>
  <si>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</si>
  <si>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</si>
  <si>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</si>
  <si>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</si>
  <si>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</si>
  <si>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</si>
  <si>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</si>
  <si>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</si>
  <si>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</si>
  <si>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</si>
  <si>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</si>
  <si>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</si>
  <si>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</si>
  <si>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</si>
  <si>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</si>
  <si>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</si>
  <si>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</si>
  <si>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</si>
  <si>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</si>
  <si>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</si>
  <si>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</si>
  <si>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</si>
  <si>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</si>
  <si>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</si>
  <si>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</si>
  <si>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</si>
  <si>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</si>
  <si>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</si>
  <si>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</si>
  <si>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</si>
  <si>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</si>
  <si>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</si>
  <si>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</si>
  <si>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</si>
  <si>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</si>
  <si>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</si>
  <si>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</si>
  <si>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</si>
  <si>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</si>
  <si>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</si>
  <si>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</si>
  <si>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</si>
  <si>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</si>
  <si>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</si>
  <si>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</si>
  <si>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</si>
  <si>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</si>
  <si>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</si>
  <si>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</si>
  <si>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</si>
  <si>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</si>
  <si>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</si>
  <si>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</si>
  <si>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</si>
  <si>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</si>
  <si>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</si>
  <si>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</si>
  <si>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</si>
  <si>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</si>
  <si>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</si>
  <si>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</si>
  <si>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</si>
  <si>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</si>
  <si>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</si>
  <si>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</si>
  <si>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</si>
  <si>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</si>
  <si>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</si>
  <si>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</si>
  <si>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</si>
  <si>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</si>
  <si>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</si>
  <si>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</si>
  <si>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</si>
  <si>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</si>
  <si>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</si>
  <si>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</si>
  <si>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</si>
  <si>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</si>
  <si>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</si>
  <si>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</si>
  <si>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</si>
  <si>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</si>
  <si>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</si>
  <si>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</si>
  <si>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</si>
  <si>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</si>
  <si>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</si>
  <si>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</si>
  <si>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</si>
  <si>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</si>
  <si>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</si>
  <si>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</si>
  <si>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</si>
  <si>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</si>
  <si>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</si>
  <si>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</si>
  <si>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</si>
  <si>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</si>
  <si>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</si>
  <si>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</si>
  <si>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</si>
  <si>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</si>
  <si>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</si>
  <si>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</si>
  <si>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</si>
  <si>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</si>
  <si>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</si>
  <si>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</si>
  <si>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</si>
  <si>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</si>
  <si>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</si>
  <si>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</si>
  <si>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</si>
  <si>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</si>
  <si>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</si>
  <si>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</si>
  <si>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</si>
  <si>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</si>
  <si>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</si>
  <si>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</si>
  <si>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</si>
  <si>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</si>
  <si>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</si>
  <si>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</si>
  <si>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</si>
  <si>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</si>
  <si>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</si>
  <si>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</si>
  <si>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</si>
  <si>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</si>
  <si>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</si>
  <si>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</si>
  <si>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</si>
  <si>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</si>
  <si>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</si>
  <si>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</si>
  <si>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</si>
  <si>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</si>
  <si>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</si>
  <si>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</si>
  <si>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</si>
  <si>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</si>
  <si>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</si>
  <si>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</si>
  <si>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</si>
  <si>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</si>
  <si>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</si>
  <si>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</si>
  <si>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</si>
  <si>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</si>
  <si>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</si>
  <si>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</si>
  <si>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</si>
  <si>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</si>
  <si>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</si>
  <si>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</si>
  <si>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</si>
  <si>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</si>
  <si>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</si>
  <si>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</si>
  <si>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</si>
  <si>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</si>
  <si>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</si>
  <si>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</si>
  <si>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</si>
  <si>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</si>
  <si>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</si>
  <si>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</si>
  <si>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</si>
  <si>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</si>
  <si>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</si>
  <si>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</si>
  <si>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</si>
  <si>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</si>
  <si>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</si>
  <si>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</si>
  <si>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</si>
  <si>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</si>
  <si>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</si>
  <si>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</si>
  <si>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</si>
  <si>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</si>
  <si>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</si>
  <si>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</si>
  <si>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</si>
  <si>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</si>
  <si>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</si>
  <si>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</si>
  <si>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</si>
  <si>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</si>
  <si>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</si>
  <si>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</si>
  <si>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</si>
  <si>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</si>
  <si>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</si>
  <si>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</si>
  <si>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</si>
  <si>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</si>
  <si>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</si>
  <si>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</si>
  <si>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</si>
  <si>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</si>
  <si>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</si>
  <si>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</si>
  <si>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</si>
  <si>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</si>
  <si>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</si>
  <si>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</si>
  <si>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</si>
  <si>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</si>
  <si>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</si>
  <si>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</si>
  <si>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</si>
  <si>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</si>
  <si>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</si>
  <si>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</si>
  <si>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</si>
  <si>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</si>
  <si>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</si>
  <si>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</si>
  <si>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</si>
  <si>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</si>
  <si>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</si>
  <si>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</si>
  <si>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</si>
  <si>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</si>
  <si>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</si>
  <si>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</si>
  <si>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</si>
  <si>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</si>
  <si>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</si>
  <si>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</si>
  <si>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</si>
  <si>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</si>
  <si>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</si>
  <si>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</si>
  <si>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</si>
  <si>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</si>
  <si>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</si>
  <si>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</si>
  <si>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</si>
  <si>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</si>
  <si>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</si>
  <si>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</si>
  <si>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</si>
  <si>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</si>
  <si>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</si>
  <si>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</si>
  <si>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</si>
  <si>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</si>
  <si>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</si>
  <si>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</si>
  <si>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</si>
  <si>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</si>
  <si>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</si>
  <si>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</si>
  <si>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</si>
  <si>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</si>
  <si>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</si>
  <si>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</si>
  <si>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</si>
  <si>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</si>
  <si>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</si>
  <si>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</si>
  <si>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</si>
  <si>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</si>
  <si>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</si>
  <si>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</si>
  <si>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</si>
  <si>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</si>
  <si>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</si>
  <si>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</si>
  <si>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</si>
  <si>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</si>
  <si>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</si>
  <si>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</si>
  <si>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</si>
  <si>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</si>
  <si>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</si>
  <si>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</si>
  <si>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</si>
  <si>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</si>
  <si>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</si>
  <si>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</si>
  <si>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</si>
  <si>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</si>
  <si>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</si>
  <si>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</si>
  <si>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</si>
  <si>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</si>
  <si>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</si>
  <si>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</si>
  <si>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</si>
  <si>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</si>
  <si>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</si>
  <si>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</si>
  <si>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</si>
  <si>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</si>
  <si>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</si>
  <si>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</si>
  <si>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</si>
  <si>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</si>
  <si>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</si>
  <si>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</si>
  <si>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</si>
  <si>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</si>
  <si>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</si>
  <si>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</si>
  <si>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</si>
  <si>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</si>
  <si>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</si>
  <si>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</si>
  <si>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</si>
  <si>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</si>
  <si>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</si>
  <si>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</si>
  <si>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</si>
  <si>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</si>
  <si>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</si>
  <si>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</si>
  <si>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</si>
  <si>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</si>
  <si>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</si>
  <si>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</si>
  <si>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</si>
  <si>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</si>
  <si>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</si>
  <si>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</si>
  <si>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</si>
  <si>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</si>
  <si>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</si>
  <si>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</si>
  <si>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</si>
  <si>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</si>
  <si>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</si>
  <si>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</si>
  <si>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</si>
  <si>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</si>
  <si>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</si>
  <si>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</si>
  <si>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</si>
  <si>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</si>
  <si>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</si>
  <si>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</si>
  <si>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</si>
  <si>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</si>
  <si>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</si>
  <si>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</si>
  <si>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</si>
  <si>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</si>
  <si>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</si>
  <si>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</si>
  <si>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</si>
  <si>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</si>
  <si>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</si>
  <si>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</si>
  <si>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</si>
  <si>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</si>
  <si>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</si>
  <si>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</si>
  <si>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</si>
  <si>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</si>
  <si>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</si>
  <si>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</si>
  <si>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</si>
  <si>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</si>
  <si>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</si>
  <si>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</si>
  <si>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</si>
  <si>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</si>
  <si>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</si>
  <si>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</si>
  <si>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</si>
  <si>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</si>
  <si>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</si>
  <si>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</si>
  <si>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</si>
  <si>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</si>
  <si>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</si>
  <si>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</si>
  <si>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</si>
  <si>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</si>
  <si>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</si>
  <si>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</si>
  <si>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</si>
  <si>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</si>
  <si>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</si>
  <si>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</si>
  <si>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</si>
  <si>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</si>
  <si>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</si>
  <si>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</si>
  <si>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</si>
  <si>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</si>
  <si>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</si>
  <si>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</si>
  <si>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</si>
  <si>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</si>
  <si>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</si>
  <si>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</si>
  <si>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</si>
  <si>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</si>
  <si>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</si>
  <si>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</si>
  <si>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</si>
  <si>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</si>
  <si>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</si>
  <si>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</si>
  <si>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</si>
  <si>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</si>
  <si>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</si>
  <si>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</si>
  <si>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</si>
  <si>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</si>
  <si>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</si>
  <si>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</si>
  <si>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</si>
  <si>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</si>
  <si>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</si>
  <si>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</si>
  <si>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</si>
  <si>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</si>
  <si>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</si>
  <si>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</si>
  <si>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</si>
  <si>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</si>
  <si>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</si>
  <si>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</si>
  <si>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</si>
  <si>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</si>
  <si>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</si>
  <si>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</si>
  <si>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</si>
  <si>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</si>
  <si>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</si>
  <si>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</si>
  <si>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</si>
  <si>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</si>
  <si>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</si>
  <si>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</si>
  <si>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</si>
  <si>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</si>
  <si>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</si>
  <si>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</si>
  <si>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</si>
  <si>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</si>
  <si>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</si>
  <si>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</si>
  <si>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</si>
  <si>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</si>
  <si>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</si>
  <si>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</si>
  <si>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</si>
  <si>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</si>
  <si>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</si>
  <si>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</si>
  <si>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</si>
  <si>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</si>
  <si>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</si>
  <si>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</si>
  <si>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</si>
  <si>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</si>
  <si>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</si>
  <si>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</si>
  <si>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</si>
  <si>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</si>
  <si>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</si>
  <si>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</si>
  <si>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</si>
  <si>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</si>
  <si>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</si>
  <si>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</si>
  <si>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</si>
  <si>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</si>
  <si>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</si>
  <si>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</si>
  <si>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</si>
  <si>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</si>
  <si>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</si>
  <si>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</si>
  <si>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</si>
  <si>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</si>
  <si>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</si>
  <si>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</si>
  <si>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</si>
  <si>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</si>
  <si>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</si>
  <si>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</si>
  <si>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</si>
  <si>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</si>
  <si>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</si>
  <si>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</si>
  <si>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</si>
  <si>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</si>
  <si>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</si>
  <si>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</si>
  <si>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</si>
  <si>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</si>
  <si>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</si>
  <si>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</si>
  <si>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</si>
  <si>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</si>
  <si>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</si>
  <si>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</si>
  <si>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</si>
  <si>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</si>
  <si>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</si>
  <si>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</si>
  <si>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</si>
  <si>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</si>
  <si>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</si>
  <si>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</si>
  <si>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</si>
  <si>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</si>
  <si>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</si>
  <si>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</si>
  <si>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</si>
  <si>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</si>
  <si>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</si>
  <si>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</si>
  <si>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</si>
  <si>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</si>
  <si>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</si>
  <si>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</si>
  <si>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</si>
  <si>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</si>
  <si>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</si>
  <si>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</si>
  <si>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</si>
  <si>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</si>
  <si>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</si>
  <si>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</si>
  <si>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</si>
  <si>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</si>
  <si>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</si>
  <si>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</si>
  <si>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</si>
  <si>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</si>
  <si>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</si>
  <si>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</si>
  <si>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</si>
  <si>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</si>
  <si>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</si>
  <si>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</si>
  <si>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</si>
  <si>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</si>
  <si>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</si>
  <si>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</si>
  <si>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</si>
  <si>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</si>
  <si>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</si>
  <si>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</si>
  <si>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</si>
  <si>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</si>
  <si>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</si>
  <si>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</si>
  <si>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</si>
  <si>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</si>
  <si>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</si>
  <si>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</si>
  <si>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</si>
  <si>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</si>
  <si>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</si>
  <si>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</si>
  <si>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</si>
  <si>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</si>
  <si>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</si>
  <si>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</si>
  <si>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</si>
  <si>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</si>
  <si>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</si>
  <si>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</si>
  <si>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</si>
  <si>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</si>
  <si>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</si>
  <si>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</si>
  <si>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</si>
  <si>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</si>
  <si>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</si>
  <si>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</si>
  <si>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</si>
  <si>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</si>
  <si>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</si>
  <si>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</si>
  <si>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</si>
  <si>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</si>
  <si>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</si>
  <si>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</si>
  <si>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</si>
  <si>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</si>
  <si>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</si>
  <si>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</si>
  <si>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</si>
  <si>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</si>
  <si>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</si>
  <si>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</si>
  <si>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</si>
  <si>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</si>
  <si>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</si>
  <si>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</si>
  <si>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</si>
  <si>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</si>
  <si>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</si>
  <si>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</si>
  <si>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</si>
  <si>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</si>
  <si>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</si>
  <si>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</si>
  <si>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</si>
  <si>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</si>
  <si>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</si>
  <si>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</si>
  <si>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</si>
  <si>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</si>
  <si>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</si>
  <si>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</si>
  <si>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</si>
  <si>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</si>
  <si>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</si>
  <si>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</si>
  <si>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</si>
  <si>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</si>
  <si>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</si>
  <si>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</si>
  <si>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</si>
  <si>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</si>
  <si>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</si>
  <si>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</si>
  <si>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</si>
  <si>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</si>
  <si>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</si>
  <si>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</si>
  <si>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</si>
  <si>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</si>
  <si>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</si>
  <si>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</si>
  <si>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</si>
  <si>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</si>
  <si>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</si>
  <si>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</si>
  <si>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</si>
  <si>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</si>
  <si>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</si>
  <si>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</si>
  <si>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</si>
  <si>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</si>
  <si>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</si>
  <si>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</si>
  <si>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</si>
  <si>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</si>
  <si>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</si>
  <si>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</si>
  <si>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</si>
  <si>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</si>
  <si>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</si>
  <si>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</si>
  <si>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</si>
  <si>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</si>
  <si>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</si>
  <si>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</si>
  <si>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</si>
  <si>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</si>
  <si>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</si>
  <si>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</si>
  <si>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</si>
  <si>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</si>
  <si>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</si>
  <si>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</si>
  <si>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</si>
  <si>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</si>
  <si>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</si>
  <si>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</si>
  <si>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</si>
  <si>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</si>
  <si>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</si>
  <si>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</si>
  <si>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</si>
  <si>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</si>
  <si>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</si>
  <si>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</si>
  <si>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</si>
  <si>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</si>
  <si>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</si>
  <si>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</si>
  <si>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</si>
  <si>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</si>
  <si>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</si>
  <si>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</si>
  <si>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</si>
  <si>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</si>
  <si>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</si>
  <si>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</si>
  <si>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</si>
  <si>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</si>
  <si>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</si>
  <si>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</si>
  <si>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</si>
  <si>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</si>
  <si>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</si>
  <si>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</si>
  <si>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</si>
  <si>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</si>
  <si>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</si>
  <si>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</si>
  <si>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</si>
  <si>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</si>
  <si>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</si>
  <si>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</si>
  <si>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</si>
  <si>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</si>
  <si>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</si>
  <si>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</si>
  <si>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</si>
  <si>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</si>
  <si>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</si>
  <si>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</si>
  <si>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</si>
  <si>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</si>
  <si>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</si>
  <si>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</si>
  <si>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</si>
  <si>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</si>
  <si>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</si>
  <si>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</si>
  <si>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</si>
  <si>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</si>
  <si>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</si>
  <si>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</si>
  <si>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</si>
  <si>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</si>
  <si>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</si>
  <si>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</si>
  <si>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</si>
  <si>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</si>
  <si>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</si>
  <si>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</si>
  <si>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</si>
  <si>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</si>
  <si>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</si>
  <si>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</si>
  <si>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</si>
  <si>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</si>
  <si>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</si>
  <si>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</si>
  <si>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</si>
  <si>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</si>
  <si>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</si>
  <si>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</si>
  <si>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</si>
  <si>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</si>
  <si>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</si>
  <si>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</si>
  <si>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</si>
  <si>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</si>
  <si>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</si>
  <si>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</si>
  <si>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</si>
  <si>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</si>
  <si>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</si>
  <si>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</si>
  <si>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</si>
  <si>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</si>
  <si>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</si>
  <si>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</si>
  <si>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</si>
  <si>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</si>
  <si>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</si>
  <si>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</si>
  <si>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</si>
  <si>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</si>
  <si>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</si>
  <si>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</si>
  <si>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</si>
  <si>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</si>
  <si>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</si>
  <si>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</si>
  <si>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</si>
  <si>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</si>
  <si>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</si>
  <si>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</si>
  <si>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</si>
  <si>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</si>
  <si>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</si>
  <si>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</si>
  <si>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</si>
  <si>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</si>
  <si>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</si>
  <si>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</si>
  <si>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</si>
  <si>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</si>
  <si>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</si>
  <si>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</si>
  <si>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</si>
  <si>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</si>
  <si>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</si>
  <si>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</si>
  <si>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</si>
  <si>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</si>
  <si>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</si>
  <si>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</si>
  <si>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</si>
  <si>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</si>
  <si>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</si>
  <si>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</si>
  <si>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</si>
  <si>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</si>
  <si>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</si>
  <si>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</si>
  <si>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</si>
  <si>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</si>
  <si>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</si>
  <si>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</si>
  <si>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</si>
  <si>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</si>
  <si>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</si>
  <si>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</si>
  <si>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</si>
  <si>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</si>
  <si>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</si>
  <si>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</si>
  <si>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</si>
  <si>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</si>
  <si>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</si>
  <si>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</si>
  <si>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</si>
  <si>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</si>
  <si>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</si>
  <si>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</si>
  <si>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</si>
  <si>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</si>
  <si>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</si>
  <si>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</si>
  <si>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</si>
  <si>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</si>
  <si>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</si>
  <si>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</si>
  <si>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</si>
  <si>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</si>
  <si>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</si>
  <si>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</si>
  <si>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</si>
  <si>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</si>
  <si>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</si>
  <si>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</si>
  <si>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</si>
  <si>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</si>
  <si>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</si>
  <si>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</si>
  <si>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</si>
  <si>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</si>
  <si>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</si>
  <si>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</si>
  <si>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</si>
  <si>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</si>
  <si>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</si>
  <si>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</si>
  <si>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</si>
  <si>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</si>
  <si>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</si>
  <si>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</si>
  <si>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</si>
  <si>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</si>
  <si>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</si>
  <si>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</si>
  <si>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</si>
  <si>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</si>
  <si>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</si>
  <si>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</si>
  <si>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</si>
  <si>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</si>
  <si>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</si>
  <si>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</si>
  <si>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</si>
  <si>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</si>
  <si>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</si>
  <si>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</si>
  <si>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</si>
  <si>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</si>
  <si>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</si>
  <si>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</si>
  <si>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</si>
  <si>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</si>
  <si>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</si>
  <si>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</si>
  <si>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</si>
  <si>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</si>
  <si>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</si>
  <si>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</si>
  <si>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</si>
  <si>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</si>
  <si>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</si>
  <si>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</si>
  <si>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</si>
  <si>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</si>
  <si>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</si>
  <si>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</si>
  <si>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</si>
  <si>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</si>
  <si>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</si>
  <si>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</si>
  <si>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</si>
  <si>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</si>
  <si>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</si>
  <si>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</si>
  <si>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</si>
  <si>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</si>
  <si>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</si>
  <si>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</si>
  <si>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</si>
  <si>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</si>
  <si>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</si>
  <si>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</si>
  <si>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</si>
  <si>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</si>
  <si>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</si>
  <si>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</si>
  <si>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</si>
  <si>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</si>
  <si>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</si>
  <si>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</si>
  <si>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</si>
  <si>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</si>
  <si>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</si>
  <si>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</si>
  <si>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</si>
  <si>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</si>
  <si>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</si>
  <si>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</si>
  <si>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</si>
  <si>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</si>
  <si>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</si>
  <si>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</si>
  <si>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</si>
  <si>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</si>
  <si>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</si>
  <si>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</si>
  <si>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</si>
  <si>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</si>
  <si>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</si>
  <si>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</si>
  <si>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</si>
  <si>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</si>
  <si>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</si>
  <si>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</si>
  <si>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</si>
  <si>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</si>
  <si>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</si>
  <si>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</si>
  <si>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</si>
  <si>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</si>
  <si>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</si>
  <si>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</si>
  <si>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</si>
  <si>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</si>
  <si>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</si>
  <si>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</si>
  <si>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</si>
  <si>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</si>
  <si>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</si>
  <si>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</si>
  <si>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</si>
  <si>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</si>
  <si>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</si>
  <si>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</si>
  <si>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</si>
  <si>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</si>
  <si>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</si>
  <si>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</si>
  <si>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</si>
  <si>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</si>
  <si>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</si>
  <si>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</si>
  <si>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</si>
  <si>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</si>
  <si>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</si>
  <si>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</si>
  <si>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</si>
  <si>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</si>
  <si>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</si>
  <si>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</si>
  <si>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</si>
  <si>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</si>
  <si>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</si>
  <si>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</si>
  <si>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</si>
  <si>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</si>
  <si>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</si>
  <si>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</si>
  <si>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</si>
  <si>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</si>
  <si>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</si>
  <si>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</si>
  <si>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</si>
  <si>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</si>
  <si>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</si>
  <si>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</si>
  <si>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</si>
  <si>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</si>
  <si>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</si>
  <si>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</si>
  <si>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</si>
  <si>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</si>
  <si>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</si>
  <si>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</si>
  <si>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</si>
  <si>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</si>
  <si>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</si>
  <si>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</si>
  <si>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</si>
  <si>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</si>
  <si>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</si>
  <si>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</si>
  <si>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</si>
  <si>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</si>
  <si>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</si>
  <si>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</si>
  <si>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</si>
  <si>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</si>
  <si>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</si>
  <si>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</si>
  <si>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</si>
  <si>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</si>
  <si>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</si>
  <si>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</si>
  <si>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</si>
  <si>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</si>
  <si>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</si>
  <si>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</si>
  <si>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</si>
  <si>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</si>
  <si>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</si>
  <si>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</si>
  <si>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</si>
  <si>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</si>
  <si>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</si>
  <si>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</si>
  <si>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</si>
  <si>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</si>
  <si>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</si>
  <si>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</si>
  <si>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</si>
  <si>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</si>
  <si>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</si>
  <si>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</si>
  <si>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</si>
  <si>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</si>
  <si>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</si>
  <si>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</si>
  <si>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</si>
  <si>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</si>
  <si>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</si>
  <si>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</si>
  <si>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</si>
  <si>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</si>
  <si>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</si>
  <si>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</si>
  <si>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</si>
  <si>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</si>
  <si>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</si>
  <si>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</si>
  <si>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</si>
  <si>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</si>
  <si>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</si>
  <si>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</si>
  <si>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</si>
  <si>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</si>
  <si>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</si>
  <si>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</si>
  <si>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</si>
  <si>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</si>
  <si>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</si>
  <si>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</si>
  <si>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</si>
  <si>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</si>
  <si>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</si>
  <si>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</si>
  <si>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</si>
  <si>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</si>
  <si>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</si>
  <si>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</si>
  <si>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</si>
  <si>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</si>
  <si>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</si>
  <si>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</si>
  <si>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</si>
  <si>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</si>
  <si>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</si>
  <si>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</si>
  <si>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</si>
  <si>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</si>
  <si>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</si>
  <si>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</si>
  <si>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</si>
  <si>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</si>
  <si>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</si>
  <si>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</si>
  <si>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</si>
  <si>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</si>
  <si>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</si>
  <si>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</si>
  <si>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</si>
  <si>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</si>
  <si>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</si>
  <si>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</si>
  <si>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</si>
  <si>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</si>
  <si>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</si>
  <si>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</si>
  <si>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</si>
  <si>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</si>
  <si>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</si>
  <si>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</si>
  <si>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</si>
  <si>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</si>
  <si>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</si>
  <si>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</si>
  <si>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</si>
  <si>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</si>
  <si>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</si>
  <si>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</si>
  <si>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</si>
  <si>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</si>
  <si>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</si>
  <si>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</si>
  <si>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</si>
  <si>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</si>
  <si>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</si>
  <si>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</si>
  <si>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</si>
  <si>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</si>
  <si>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</si>
  <si>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</si>
  <si>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</si>
  <si>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</si>
  <si>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</si>
  <si>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</si>
  <si>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</si>
  <si>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</si>
  <si>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</si>
  <si>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</si>
  <si>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</si>
  <si>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</si>
  <si>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</si>
  <si>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</si>
  <si>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</si>
  <si>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</si>
  <si>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</si>
  <si>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</si>
  <si>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</si>
  <si>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</si>
  <si>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</si>
  <si>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</si>
  <si>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</si>
  <si>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</si>
  <si>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</si>
  <si>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</si>
  <si>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</si>
  <si>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</si>
  <si>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</si>
  <si>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</si>
  <si>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</si>
  <si>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</si>
  <si>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</si>
  <si>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</si>
  <si>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</si>
  <si>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</si>
  <si>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</si>
  <si>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</si>
  <si>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</si>
  <si>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</si>
  <si>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</si>
  <si>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</si>
  <si>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</si>
  <si>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</si>
  <si>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</si>
  <si>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</si>
  <si>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</si>
  <si>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</si>
  <si>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</si>
  <si>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</si>
  <si>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</si>
  <si>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</si>
  <si>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</si>
  <si>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</si>
  <si>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</si>
  <si>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</si>
  <si>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</si>
  <si>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</si>
  <si>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</si>
  <si>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</si>
  <si>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</si>
  <si>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</si>
  <si>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</si>
  <si>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</si>
  <si>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</si>
  <si>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</si>
  <si>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</si>
  <si>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</si>
  <si>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</si>
  <si>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</si>
  <si>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</si>
  <si>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</si>
  <si>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</si>
  <si>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</si>
  <si>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</si>
  <si>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</si>
  <si>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</si>
  <si>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</si>
  <si>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</si>
  <si>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</si>
  <si>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</si>
  <si>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</si>
  <si>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</si>
  <si>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</si>
  <si>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</si>
  <si>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</si>
  <si>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</si>
  <si>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</si>
  <si>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</si>
  <si>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</si>
  <si>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</si>
  <si>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</si>
  <si>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</si>
  <si>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</si>
  <si>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</si>
  <si>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</si>
  <si>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</si>
  <si>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</si>
  <si>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</si>
  <si>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</si>
  <si>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</si>
  <si>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</si>
  <si>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</si>
  <si>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</si>
  <si>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</si>
  <si>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</si>
  <si>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</si>
  <si>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</si>
  <si>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</si>
  <si>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</si>
  <si>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</si>
  <si>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</si>
  <si>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</si>
  <si>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</si>
  <si>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</si>
  <si>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</si>
  <si>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</si>
  <si>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</si>
  <si>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</si>
  <si>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</si>
  <si>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</si>
  <si>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</si>
  <si>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</si>
  <si>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</si>
  <si>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</si>
  <si>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</si>
  <si>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</si>
  <si>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</si>
  <si>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</si>
  <si>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</si>
  <si>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</si>
  <si>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</si>
  <si>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</si>
  <si>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</si>
  <si>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</si>
  <si>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</si>
  <si>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</si>
  <si>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</si>
  <si>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</si>
  <si>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</si>
  <si>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</si>
  <si>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</si>
  <si>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</si>
  <si>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</si>
  <si>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</si>
  <si>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</si>
  <si>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</si>
  <si>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</si>
  <si>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</si>
  <si>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</si>
  <si>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</si>
  <si>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</si>
  <si>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</si>
  <si>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</si>
  <si>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</si>
  <si>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</si>
  <si>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</si>
  <si>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</si>
  <si>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</si>
  <si>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</si>
  <si>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</si>
  <si>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</si>
  <si>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</si>
  <si>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</si>
  <si>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</si>
  <si>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</si>
  <si>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</si>
  <si>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</si>
  <si>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</si>
  <si>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</si>
  <si>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</si>
  <si>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</si>
  <si>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</si>
  <si>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</si>
  <si>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</si>
  <si>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</si>
  <si>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</si>
  <si>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</si>
  <si>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</si>
  <si>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</si>
  <si>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</si>
  <si>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</si>
  <si>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</si>
  <si>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</si>
  <si>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</si>
  <si>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</si>
  <si>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</si>
  <si>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</si>
  <si>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</si>
  <si>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</si>
  <si>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</si>
  <si>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</si>
  <si>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</si>
  <si>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</si>
  <si>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</si>
  <si>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</si>
  <si>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</si>
  <si>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</si>
  <si>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</si>
  <si>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</si>
  <si>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</si>
  <si>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</si>
  <si>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</si>
  <si>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</si>
  <si>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</si>
  <si>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</si>
  <si>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</si>
  <si>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</si>
  <si>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</si>
  <si>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</si>
  <si>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</si>
  <si>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</si>
  <si>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</si>
  <si>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</si>
  <si>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</si>
  <si>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</si>
  <si>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</si>
  <si>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</si>
  <si>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</si>
  <si>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</si>
  <si>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</si>
  <si>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</si>
  <si>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</si>
  <si>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</si>
  <si>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</si>
  <si>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</si>
  <si>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</si>
  <si>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</si>
  <si>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</si>
  <si>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</si>
  <si>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</si>
  <si>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</si>
  <si>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</si>
  <si>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</si>
  <si>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</si>
  <si>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</si>
  <si>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</si>
  <si>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</si>
  <si>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</si>
  <si>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</si>
  <si>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</si>
  <si>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</si>
  <si>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</si>
  <si>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</si>
  <si>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</si>
  <si>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</si>
  <si>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</si>
  <si>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</si>
  <si>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</si>
  <si>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</si>
  <si>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</si>
  <si>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</si>
  <si>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</si>
  <si>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</si>
  <si>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</si>
  <si>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</si>
  <si>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</si>
  <si>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</si>
  <si>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</si>
  <si>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</si>
  <si>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</si>
  <si>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</si>
  <si>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</si>
  <si>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</si>
  <si>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</si>
  <si>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</si>
  <si>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</si>
  <si>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</si>
  <si>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</si>
  <si>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</si>
  <si>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</si>
  <si>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</si>
  <si>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</si>
  <si>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</si>
  <si>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</si>
  <si>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</si>
  <si>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</si>
  <si>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</si>
  <si>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</si>
  <si>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</si>
  <si>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</si>
  <si>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</si>
  <si>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</si>
  <si>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</si>
  <si>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</si>
  <si>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</si>
  <si>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</si>
  <si>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</si>
  <si>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</si>
  <si>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</si>
  <si>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</si>
  <si>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</si>
  <si>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</si>
  <si>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</si>
  <si>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</si>
  <si>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</si>
  <si>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</si>
  <si>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</si>
  <si>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</si>
  <si>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</si>
  <si>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</si>
  <si>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</si>
  <si>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</si>
  <si>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</si>
  <si>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</si>
  <si>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</si>
  <si>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</si>
  <si>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</si>
  <si>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</si>
  <si>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</si>
  <si>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</si>
  <si>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</si>
  <si>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</si>
  <si>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</si>
  <si>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</si>
  <si>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</si>
  <si>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</si>
  <si>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</si>
  <si>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</si>
  <si>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</si>
  <si>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</si>
  <si>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</si>
  <si>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</si>
  <si>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</si>
  <si>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</si>
  <si>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</si>
  <si>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</si>
  <si>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</si>
  <si>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</si>
  <si>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</si>
  <si>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</si>
  <si>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</si>
  <si>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</si>
  <si>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</si>
  <si>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</si>
  <si>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</si>
  <si>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</si>
  <si>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</si>
  <si>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</si>
  <si>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</si>
  <si>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</si>
  <si>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</si>
  <si>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</si>
  <si>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</si>
  <si>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</si>
  <si>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</si>
  <si>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</si>
  <si>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</si>
  <si>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</si>
  <si>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</si>
  <si>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</si>
  <si>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</si>
  <si>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</si>
  <si>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</si>
  <si>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</si>
  <si>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</si>
  <si>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</si>
  <si>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</si>
  <si>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</si>
  <si>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</si>
  <si>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</si>
  <si>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</si>
  <si>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</si>
  <si>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</si>
  <si>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</si>
  <si>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</si>
  <si>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</si>
  <si>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</si>
  <si>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</si>
  <si>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</si>
  <si>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</si>
  <si>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</si>
  <si>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</si>
  <si>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</si>
  <si>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</si>
  <si>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</si>
  <si>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</si>
  <si>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</si>
  <si>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</si>
  <si>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</si>
  <si>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</si>
  <si>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</si>
  <si>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</si>
  <si>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</si>
  <si>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</si>
  <si>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</si>
  <si>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</si>
  <si>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</si>
  <si>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</si>
  <si>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</si>
  <si>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</si>
  <si>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</si>
  <si>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</si>
  <si>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</si>
  <si>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</si>
  <si>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</si>
  <si>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</si>
  <si>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</si>
  <si>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</si>
  <si>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</si>
  <si>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</si>
  <si>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</si>
  <si>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</si>
  <si>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</si>
  <si>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</si>
  <si>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</si>
  <si>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</si>
  <si>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</si>
  <si>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</si>
  <si>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</si>
  <si>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</si>
  <si>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</si>
  <si>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</si>
  <si>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</si>
  <si>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</si>
  <si>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</si>
  <si>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</si>
  <si>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</si>
  <si>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</si>
  <si>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</si>
  <si>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</si>
  <si>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</si>
  <si>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</si>
  <si>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</si>
  <si>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</si>
  <si>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</si>
  <si>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</si>
  <si>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</si>
  <si>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</si>
  <si>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</si>
  <si>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</si>
  <si>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</si>
  <si>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</si>
  <si>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</si>
  <si>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</si>
  <si>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</si>
  <si>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</si>
  <si>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</si>
  <si>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</si>
  <si>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</si>
  <si>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</si>
  <si>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</si>
  <si>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</si>
  <si>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</si>
  <si>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</si>
  <si>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</si>
  <si>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</si>
  <si>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</si>
  <si>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</si>
  <si>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</si>
  <si>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</si>
  <si>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</si>
  <si>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</si>
  <si>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</si>
  <si>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</si>
  <si>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</si>
  <si>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</si>
  <si>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</si>
  <si>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</si>
  <si>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</si>
  <si>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</si>
  <si>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</si>
  <si>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</si>
  <si>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</si>
  <si>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</si>
  <si>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</si>
  <si>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</si>
  <si>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</si>
  <si>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</si>
  <si>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</si>
  <si>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</si>
  <si>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</si>
  <si>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</si>
  <si>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</si>
  <si>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</si>
  <si>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</si>
  <si>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</si>
  <si>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</si>
  <si>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</si>
  <si>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</si>
  <si>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</si>
  <si>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</si>
  <si>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</si>
  <si>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</si>
  <si>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</si>
  <si>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</si>
  <si>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</si>
  <si>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</si>
  <si>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</si>
  <si>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</si>
  <si>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</si>
  <si>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</si>
  <si>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</si>
  <si>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</si>
  <si>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</si>
  <si>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</si>
  <si>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</si>
  <si>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</si>
  <si>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</si>
  <si>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</si>
  <si>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</si>
  <si>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</si>
  <si>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</si>
  <si>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</si>
  <si>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</si>
  <si>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</si>
  <si>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</si>
  <si>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</si>
  <si>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</si>
  <si>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</si>
  <si>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</si>
  <si>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</si>
  <si>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</si>
  <si>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</si>
  <si>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</si>
  <si>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</si>
  <si>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</si>
  <si>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</si>
  <si>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</si>
  <si>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</si>
  <si>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</si>
  <si>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</si>
  <si>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</si>
  <si>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</si>
  <si>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</si>
  <si>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</si>
  <si>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</si>
  <si>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</si>
  <si>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</si>
  <si>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</si>
  <si>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</si>
  <si>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</si>
  <si>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</si>
  <si>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</si>
  <si>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</si>
  <si>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</si>
  <si>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</si>
  <si>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</si>
  <si>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</si>
  <si>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</si>
  <si>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</si>
  <si>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</si>
  <si>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</si>
  <si>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</si>
  <si>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</si>
  <si>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</si>
  <si>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</si>
  <si>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</si>
  <si>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</si>
  <si>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</si>
  <si>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</si>
  <si>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</si>
  <si>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</si>
  <si>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</si>
  <si>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</si>
  <si>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</si>
  <si>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</si>
  <si>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</si>
  <si>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</si>
  <si>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</si>
  <si>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</si>
  <si>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</si>
  <si>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</si>
  <si>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</si>
  <si>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</si>
  <si>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</si>
  <si>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</si>
  <si>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</si>
  <si>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</si>
  <si>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</si>
  <si>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</si>
  <si>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</si>
  <si>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</si>
  <si>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</si>
  <si>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</si>
  <si>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</si>
  <si>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</si>
  <si>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</si>
  <si>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</si>
  <si>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</si>
  <si>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</si>
  <si>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</si>
  <si>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</si>
  <si>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</si>
  <si>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</si>
  <si>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</si>
  <si>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</si>
  <si>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</si>
  <si>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</si>
  <si>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</si>
  <si>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</si>
  <si>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</si>
  <si>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</si>
  <si>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</si>
  <si>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</si>
  <si>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</si>
  <si>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</si>
  <si>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</si>
  <si>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</si>
  <si>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</si>
  <si>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</si>
  <si>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</si>
  <si>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</si>
  <si>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</si>
  <si>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</si>
  <si>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</si>
  <si>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</si>
  <si>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</si>
  <si>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</si>
  <si>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</si>
  <si>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</si>
  <si>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</si>
  <si>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</si>
  <si>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</si>
  <si>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</si>
  <si>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</si>
  <si>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</si>
  <si>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</si>
  <si>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</si>
  <si>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</si>
  <si>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</si>
  <si>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</si>
  <si>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</si>
  <si>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</si>
  <si>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</si>
  <si>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</si>
  <si>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</si>
  <si>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</si>
  <si>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</si>
  <si>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</si>
  <si>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</si>
  <si>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</si>
  <si>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</si>
  <si>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</si>
  <si>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</si>
  <si>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</si>
  <si>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</si>
  <si>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</si>
  <si>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</si>
  <si>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</si>
  <si>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</si>
  <si>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</si>
  <si>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</si>
  <si>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</si>
  <si>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</si>
  <si>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</si>
  <si>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</si>
  <si>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</si>
  <si>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</si>
  <si>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</si>
  <si>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</si>
  <si>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</si>
  <si>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</si>
  <si>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</si>
  <si>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</si>
  <si>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</si>
  <si>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</si>
  <si>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</si>
  <si>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</si>
  <si>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</si>
  <si>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</si>
  <si>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</si>
  <si>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</si>
  <si>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</si>
  <si>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</si>
  <si>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</si>
  <si>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</si>
  <si>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</si>
  <si>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</si>
  <si>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</si>
  <si>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</si>
  <si>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</si>
  <si>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</si>
  <si>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</si>
  <si>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</si>
  <si>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</si>
  <si>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</si>
  <si>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</si>
  <si>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</si>
  <si>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</si>
  <si>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</si>
  <si>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</si>
  <si>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</si>
  <si>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</si>
  <si>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</si>
  <si>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</si>
  <si>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</si>
  <si>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</si>
  <si>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</si>
  <si>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</si>
  <si>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</si>
  <si>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</si>
  <si>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</si>
  <si>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</si>
  <si>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</si>
  <si>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</si>
  <si>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</si>
  <si>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</si>
  <si>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</si>
  <si>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</si>
  <si>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</si>
  <si>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</si>
  <si>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</si>
  <si>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</si>
  <si>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</si>
  <si>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</si>
  <si>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</si>
  <si>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</si>
  <si>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</si>
  <si>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</si>
  <si>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</si>
  <si>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</si>
  <si>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</si>
  <si>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</si>
  <si>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</si>
  <si>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</si>
  <si>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</si>
  <si>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</si>
  <si>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</si>
  <si>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</si>
  <si>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</si>
  <si>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</si>
  <si>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</si>
  <si>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</si>
  <si>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</si>
  <si>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</si>
  <si>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</si>
  <si>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</si>
  <si>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</si>
  <si>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</si>
  <si>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</si>
  <si>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</si>
  <si>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</si>
  <si>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</si>
  <si>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</si>
  <si>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</si>
  <si>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</si>
  <si>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</si>
  <si>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</si>
  <si>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</si>
  <si>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</si>
  <si>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</si>
  <si>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</si>
  <si>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</si>
  <si>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</si>
  <si>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</si>
  <si>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</si>
  <si>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</si>
  <si>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</si>
  <si>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</si>
  <si>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</si>
  <si>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</si>
  <si>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</si>
  <si>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</si>
  <si>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</si>
  <si>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</si>
  <si>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</si>
  <si>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</si>
  <si>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</si>
  <si>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</si>
  <si>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</si>
  <si>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</si>
  <si>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</si>
  <si>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</si>
  <si>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</si>
  <si>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</si>
  <si>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</si>
  <si>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</si>
  <si>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</si>
  <si>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</si>
  <si>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</si>
  <si>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</si>
  <si>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</si>
  <si>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</si>
  <si>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</si>
  <si>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</si>
  <si>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</si>
  <si>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</si>
  <si>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</si>
  <si>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</si>
  <si>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</si>
  <si>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</si>
  <si>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</si>
  <si>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</si>
  <si>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</si>
  <si>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</si>
  <si>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</si>
  <si>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</si>
  <si>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</si>
  <si>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</si>
  <si>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</si>
  <si>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</si>
  <si>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</si>
  <si>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</si>
  <si>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</si>
  <si>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</si>
  <si>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</si>
  <si>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</si>
  <si>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</si>
  <si>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</si>
  <si>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</si>
  <si>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</si>
  <si>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</si>
  <si>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</si>
  <si>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</si>
  <si>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</si>
  <si>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</si>
  <si>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</si>
  <si>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</si>
  <si>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</si>
  <si>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</si>
  <si>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</si>
  <si>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</si>
  <si>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</si>
  <si>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</si>
  <si>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</si>
  <si>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</si>
  <si>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</si>
  <si>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</si>
  <si>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</si>
  <si>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</si>
  <si>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</si>
  <si>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</si>
  <si>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</si>
  <si>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</si>
  <si>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</si>
  <si>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</si>
  <si>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</si>
  <si>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</si>
  <si>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</si>
  <si>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</si>
  <si>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</si>
  <si>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</si>
  <si>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</si>
  <si>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</si>
  <si>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</si>
  <si>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</si>
  <si>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</si>
  <si>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</si>
  <si>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</si>
  <si>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</si>
  <si>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</si>
  <si>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</si>
  <si>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</si>
  <si>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</si>
  <si>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</si>
  <si>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</si>
  <si>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</si>
  <si>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</si>
  <si>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</si>
  <si>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</si>
  <si>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</si>
  <si>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</si>
  <si>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</si>
  <si>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</si>
  <si>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</si>
  <si>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</si>
  <si>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</si>
  <si>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</si>
  <si>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</si>
  <si>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</si>
  <si>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</si>
  <si>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</si>
  <si>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</si>
  <si>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</si>
  <si>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</si>
  <si>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</si>
  <si>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</si>
  <si>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</si>
  <si>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</si>
  <si>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</si>
  <si>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</si>
  <si>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</si>
  <si>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</si>
  <si>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</si>
  <si>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</si>
  <si>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</si>
  <si>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</si>
  <si>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</si>
  <si>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</si>
  <si>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</si>
  <si>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</si>
  <si>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</si>
  <si>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</si>
  <si>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</si>
  <si>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</si>
  <si>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</si>
  <si>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</si>
  <si>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</si>
  <si>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</si>
  <si>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</si>
  <si>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</si>
  <si>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</si>
  <si>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</si>
  <si>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</si>
  <si>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</si>
  <si>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</si>
  <si>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</si>
  <si>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</si>
  <si>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</si>
  <si>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</si>
  <si>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</si>
  <si>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</si>
  <si>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</si>
  <si>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</si>
  <si>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</si>
  <si>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</si>
  <si>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</si>
  <si>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</si>
  <si>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</si>
  <si>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</si>
  <si>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</si>
  <si>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</si>
  <si>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</si>
  <si>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</si>
  <si>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</si>
  <si>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</si>
  <si>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</si>
  <si>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</si>
  <si>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</si>
  <si>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</si>
  <si>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</si>
  <si>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</si>
  <si>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</si>
  <si>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</si>
  <si>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</si>
  <si>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</si>
  <si>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</si>
  <si>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</si>
  <si>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</si>
  <si>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</si>
  <si>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</si>
  <si>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</si>
  <si>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</si>
  <si>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</si>
  <si>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</si>
  <si>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</si>
  <si>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</si>
  <si>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</si>
  <si>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</si>
  <si>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</si>
  <si>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</si>
  <si>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</si>
  <si>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</si>
  <si>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</si>
  <si>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</si>
  <si>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</si>
  <si>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</si>
  <si>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</si>
  <si>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</si>
  <si>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</si>
  <si>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</si>
  <si>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</si>
  <si>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</si>
  <si>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</si>
  <si>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</si>
  <si>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</si>
  <si>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</si>
  <si>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</si>
  <si>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</si>
  <si>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</si>
  <si>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</si>
  <si>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</si>
  <si>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</si>
  <si>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</si>
  <si>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</si>
  <si>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</si>
  <si>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</si>
  <si>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</si>
  <si>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</si>
  <si>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</si>
  <si>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</si>
  <si>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</si>
  <si>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</si>
  <si>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</si>
  <si>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</si>
  <si>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</si>
  <si>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</si>
  <si>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</si>
  <si>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</si>
  <si>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</si>
  <si>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</si>
  <si>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</si>
  <si>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</si>
  <si>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</si>
  <si>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</si>
  <si>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</si>
  <si>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</si>
  <si>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</si>
  <si>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</si>
  <si>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</si>
  <si>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</si>
  <si>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</si>
  <si>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</si>
  <si>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</si>
  <si>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</si>
  <si>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</si>
  <si>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</si>
  <si>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</si>
  <si>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</si>
  <si>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</si>
  <si>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</si>
  <si>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</si>
  <si>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</si>
  <si>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</si>
  <si>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</si>
  <si>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</si>
  <si>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</si>
  <si>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</si>
  <si>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</si>
  <si>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</si>
  <si>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</si>
  <si>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</si>
  <si>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</si>
  <si>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</si>
  <si>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</si>
  <si>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</si>
  <si>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</si>
  <si>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</si>
  <si>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</si>
  <si>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</si>
  <si>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</si>
  <si>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</si>
  <si>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</si>
  <si>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</si>
  <si>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</si>
  <si>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</si>
  <si>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</si>
  <si>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</si>
  <si>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</si>
  <si>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</si>
  <si>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</si>
  <si>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</si>
  <si>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</si>
  <si>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</si>
  <si>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</si>
  <si>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</si>
  <si>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</si>
  <si>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</si>
  <si>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</si>
  <si>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</si>
  <si>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</si>
  <si>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</si>
  <si>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</si>
  <si>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</si>
  <si>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</si>
  <si>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</si>
  <si>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</si>
  <si>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</si>
  <si>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</si>
  <si>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</si>
  <si>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</si>
  <si>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</si>
  <si>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</si>
  <si>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</si>
  <si>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</si>
  <si>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</si>
  <si>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</si>
  <si>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</si>
  <si>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</si>
  <si>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</si>
  <si>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</si>
  <si>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</si>
  <si>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</si>
  <si>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</si>
  <si>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</si>
  <si>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</si>
  <si>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</si>
  <si>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</si>
  <si>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</si>
  <si>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</si>
  <si>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</si>
  <si>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</si>
  <si>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</si>
  <si>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</si>
  <si>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</si>
  <si>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</si>
  <si>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</si>
  <si>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</si>
  <si>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</si>
  <si>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</si>
  <si>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</si>
  <si>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</si>
  <si>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</si>
  <si>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</si>
  <si>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</si>
  <si>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</si>
  <si>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</si>
  <si>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</si>
  <si>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</si>
  <si>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</si>
  <si>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</si>
  <si>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</si>
  <si>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</si>
  <si>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</si>
  <si>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</si>
  <si>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</si>
  <si>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</si>
  <si>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</si>
  <si>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</si>
  <si>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</si>
  <si>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</si>
  <si>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</si>
  <si>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</si>
  <si>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</si>
  <si>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</si>
  <si>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</si>
  <si>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</si>
  <si>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</si>
  <si>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</si>
  <si>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</si>
  <si>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</si>
  <si>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</si>
  <si>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</si>
  <si>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</si>
  <si>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</si>
  <si>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</si>
  <si>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</si>
  <si>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</si>
  <si>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</si>
  <si>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</si>
  <si>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</si>
  <si>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</si>
  <si>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</si>
  <si>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</si>
  <si>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</si>
  <si>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</si>
  <si>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</si>
  <si>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</si>
  <si>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</si>
  <si>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</si>
  <si>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</si>
  <si>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</si>
  <si>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</si>
  <si>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</si>
  <si>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</si>
  <si>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</si>
  <si>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</si>
  <si>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</si>
  <si>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</si>
  <si>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</si>
  <si>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</si>
  <si>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</si>
  <si>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</si>
  <si>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</si>
  <si>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</si>
  <si>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</si>
  <si>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</si>
  <si>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</si>
  <si>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</si>
  <si>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</si>
  <si>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</si>
  <si>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</si>
  <si>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</si>
  <si>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</si>
  <si>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</si>
  <si>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</si>
  <si>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</si>
  <si>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</si>
  <si>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</si>
  <si>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</si>
  <si>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</si>
  <si>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</si>
  <si>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</si>
  <si>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</si>
  <si>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</si>
  <si>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</si>
  <si>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</si>
  <si>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</si>
  <si>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</si>
  <si>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</si>
  <si>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</si>
  <si>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</si>
  <si>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</si>
  <si>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</si>
  <si>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</si>
  <si>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</si>
  <si>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</si>
  <si>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</si>
  <si>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</si>
  <si>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</si>
  <si>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</si>
  <si>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</si>
  <si>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</si>
  <si>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</si>
  <si>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</si>
  <si>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</si>
  <si>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</si>
  <si>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</si>
  <si>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</si>
  <si>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</si>
  <si>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</si>
  <si>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</si>
  <si>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</si>
  <si>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</si>
  <si>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</si>
  <si>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</si>
  <si>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</si>
  <si>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</si>
  <si>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</si>
  <si>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</si>
  <si>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</si>
  <si>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</si>
  <si>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</si>
  <si>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</si>
  <si>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</si>
  <si>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</si>
  <si>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</si>
  <si>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</si>
  <si>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</si>
  <si>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</si>
  <si>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</si>
  <si>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</si>
  <si>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</si>
  <si>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</si>
  <si>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</si>
  <si>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</si>
  <si>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</si>
  <si>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</si>
  <si>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</si>
  <si>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</si>
  <si>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</si>
  <si>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</si>
  <si>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</si>
  <si>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</si>
  <si>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</si>
  <si>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</si>
  <si>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</si>
  <si>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</si>
  <si>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</si>
  <si>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</si>
  <si>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</si>
  <si>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</si>
  <si>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</si>
  <si>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</si>
  <si>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</si>
  <si>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</si>
  <si>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</si>
  <si>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</si>
  <si>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</si>
  <si>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</si>
  <si>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</si>
  <si>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</si>
  <si>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</si>
  <si>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</si>
  <si>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</si>
  <si>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</si>
  <si>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</si>
  <si>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</si>
  <si>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</si>
  <si>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</si>
  <si>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</si>
  <si>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</si>
  <si>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</si>
  <si>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</si>
  <si>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</si>
  <si>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</si>
  <si>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</si>
  <si>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</si>
  <si>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</si>
  <si>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</si>
  <si>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</si>
  <si>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</si>
  <si>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</si>
  <si>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</si>
  <si>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</si>
  <si>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</si>
  <si>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</si>
  <si>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</si>
  <si>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</si>
  <si>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</si>
  <si>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</si>
  <si>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</si>
  <si>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</si>
  <si>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</si>
  <si>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</si>
  <si>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</si>
  <si>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</si>
  <si>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</si>
  <si>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</si>
  <si>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</si>
  <si>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</si>
  <si>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</si>
  <si>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</si>
  <si>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</si>
  <si>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</si>
  <si>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</si>
  <si>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</si>
  <si>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</si>
  <si>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</si>
  <si>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</si>
  <si>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</si>
  <si>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</si>
  <si>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</si>
  <si>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</si>
  <si>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</si>
  <si>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</si>
  <si>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</si>
  <si>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</si>
  <si>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</si>
  <si>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</si>
  <si>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</si>
  <si>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</si>
  <si>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</si>
  <si>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</si>
  <si>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</si>
  <si>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</si>
  <si>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</si>
  <si>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</si>
  <si>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</si>
  <si>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</si>
  <si>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</si>
  <si>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</si>
  <si>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</si>
  <si>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</si>
  <si>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</si>
  <si>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</si>
  <si>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</si>
  <si>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</si>
  <si>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</si>
  <si>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</si>
  <si>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</si>
  <si>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</si>
  <si>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</si>
  <si>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</si>
  <si>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</si>
  <si>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</si>
  <si>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</si>
  <si>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</si>
  <si>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</si>
  <si>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</si>
  <si>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</si>
  <si>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</si>
  <si>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</si>
  <si>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</si>
  <si>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</si>
  <si>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</si>
  <si>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</si>
  <si>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</si>
  <si>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</si>
  <si>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</si>
  <si>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</si>
  <si>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</si>
  <si>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</si>
  <si>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</si>
  <si>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</si>
  <si>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</si>
  <si>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</si>
  <si>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</si>
  <si>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</si>
  <si>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</si>
  <si>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</si>
  <si>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</si>
  <si>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</si>
  <si>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</si>
  <si>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</si>
  <si>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</si>
  <si>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</si>
  <si>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</si>
  <si>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</si>
  <si>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</si>
  <si>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</si>
  <si>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</si>
  <si>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</si>
  <si>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</si>
  <si>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</si>
  <si>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</si>
  <si>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</si>
  <si>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</si>
  <si>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</si>
  <si>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</si>
  <si>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</si>
  <si>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</si>
  <si>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</si>
  <si>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</si>
  <si>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</si>
  <si>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</si>
  <si>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</si>
  <si>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</si>
  <si>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</si>
  <si>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</si>
  <si>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</si>
  <si>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</si>
  <si>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</si>
  <si>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</si>
  <si>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</si>
  <si>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</si>
  <si>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</si>
  <si>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</si>
  <si>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</si>
  <si>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</si>
  <si>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</si>
  <si>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</si>
  <si>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</si>
  <si>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</si>
  <si>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</si>
  <si>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</si>
  <si>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</si>
  <si>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</si>
  <si>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</si>
  <si>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</si>
  <si>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</si>
  <si>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</si>
  <si>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</si>
  <si>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</si>
  <si>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</si>
  <si>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</si>
  <si>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</si>
  <si>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</si>
  <si>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</si>
  <si>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</si>
  <si>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</si>
  <si>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</si>
  <si>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</si>
  <si>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</si>
  <si>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</si>
  <si>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</si>
  <si>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</si>
  <si>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</si>
  <si>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</si>
  <si>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</si>
  <si>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</si>
  <si>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</si>
  <si>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</si>
  <si>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</si>
  <si>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</si>
  <si>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</si>
  <si>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</si>
  <si>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</si>
  <si>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</si>
  <si>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</si>
  <si>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</si>
  <si>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</si>
  <si>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</si>
  <si>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</si>
  <si>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</si>
  <si>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</si>
  <si>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</si>
  <si>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</si>
  <si>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</si>
  <si>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</si>
  <si>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</si>
  <si>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</si>
  <si>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</si>
  <si>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</si>
  <si>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</si>
  <si>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</si>
  <si>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</si>
  <si>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</si>
  <si>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</si>
  <si>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</si>
  <si>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</si>
  <si>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</si>
  <si>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</si>
  <si>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</si>
  <si>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</si>
  <si>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</si>
  <si>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</si>
  <si>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</si>
  <si>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</si>
  <si>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</si>
  <si>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</si>
  <si>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</si>
  <si>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</si>
  <si>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</si>
  <si>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</si>
  <si>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</si>
  <si>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</si>
  <si>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</si>
  <si>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</si>
  <si>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</si>
  <si>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</si>
  <si>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</si>
  <si>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</si>
  <si>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</si>
  <si>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</si>
  <si>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</si>
  <si>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</si>
  <si>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</si>
  <si>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</si>
  <si>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</si>
  <si>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</si>
  <si>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</si>
  <si>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</si>
  <si>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</si>
  <si>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</si>
  <si>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</si>
  <si>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</si>
  <si>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</si>
  <si>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</si>
  <si>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</si>
  <si>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</si>
  <si>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</si>
  <si>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</si>
  <si>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</si>
  <si>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</si>
  <si>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</si>
  <si>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</si>
  <si>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</si>
  <si>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</si>
  <si>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</si>
  <si>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</si>
  <si>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</si>
  <si>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</si>
  <si>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</si>
  <si>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</si>
  <si>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</si>
  <si>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</si>
  <si>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</si>
  <si>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</si>
  <si>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</si>
  <si>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</si>
  <si>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</si>
  <si>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</si>
  <si>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</si>
  <si>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</si>
  <si>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</si>
  <si>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</si>
  <si>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</si>
  <si>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</si>
  <si>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</si>
  <si>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</si>
  <si>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</si>
  <si>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</si>
  <si>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</si>
  <si>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</si>
  <si>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</si>
  <si>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</si>
  <si>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</si>
  <si>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</si>
  <si>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</si>
  <si>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</si>
  <si>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</si>
  <si>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</si>
  <si>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</si>
  <si>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</si>
  <si>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</si>
  <si>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</si>
  <si>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</si>
  <si>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</si>
  <si>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</si>
  <si>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</si>
  <si>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</si>
  <si>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</si>
  <si>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</si>
  <si>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</si>
  <si>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</si>
  <si>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</si>
  <si>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</si>
  <si>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</si>
  <si>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</si>
  <si>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</si>
  <si>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</si>
  <si>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</si>
  <si>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</si>
  <si>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</si>
  <si>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</si>
  <si>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</si>
  <si>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</si>
  <si>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</si>
  <si>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</si>
  <si>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</si>
  <si>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</si>
  <si>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</si>
  <si>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</si>
  <si>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</si>
  <si>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</si>
  <si>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</si>
  <si>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</si>
  <si>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</si>
  <si>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</si>
  <si>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</si>
  <si>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</si>
  <si>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</si>
  <si>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</si>
  <si>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</si>
  <si>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</si>
  <si>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</si>
  <si>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</si>
  <si>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</si>
  <si>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</si>
  <si>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</si>
  <si>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</si>
  <si>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</si>
  <si>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</si>
  <si>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</si>
  <si>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</si>
  <si>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</si>
  <si>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</si>
  <si>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</si>
  <si>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</si>
  <si>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</si>
  <si>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</si>
  <si>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</si>
  <si>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</si>
  <si>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</si>
  <si>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</si>
  <si>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</si>
  <si>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</si>
  <si>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</si>
  <si>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</si>
  <si>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</si>
  <si>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</si>
  <si>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</si>
  <si>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</si>
  <si>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</si>
  <si>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</si>
  <si>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</si>
  <si>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</si>
  <si>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</si>
  <si>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</si>
  <si>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</si>
  <si>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</si>
  <si>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</si>
  <si>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</si>
  <si>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</si>
  <si>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</si>
  <si>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</si>
  <si>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</si>
  <si>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</si>
  <si>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</si>
  <si>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</si>
  <si>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</si>
  <si>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</si>
  <si>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</si>
  <si>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</si>
  <si>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</si>
  <si>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</si>
  <si>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</si>
  <si>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</si>
  <si>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</si>
  <si>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</si>
  <si>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</si>
  <si>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</si>
  <si>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</si>
  <si>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</si>
  <si>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</si>
  <si>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</si>
  <si>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</si>
  <si>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</si>
  <si>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</si>
  <si>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</si>
  <si>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</si>
  <si>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</si>
  <si>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</si>
  <si>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</si>
  <si>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</si>
  <si>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</si>
  <si>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</si>
  <si>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</si>
  <si>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</si>
  <si>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</si>
  <si>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</si>
  <si>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</si>
  <si>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</si>
  <si>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</si>
  <si>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</si>
  <si>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</si>
  <si>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</si>
  <si>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</si>
  <si>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</si>
  <si>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</si>
  <si>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</si>
  <si>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</si>
  <si>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</si>
  <si>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</si>
  <si>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</si>
  <si>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</si>
  <si>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</si>
  <si>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</si>
  <si>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</si>
  <si>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</si>
  <si>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</si>
  <si>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</si>
  <si>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</si>
  <si>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</si>
  <si>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</si>
  <si>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</si>
  <si>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</si>
  <si>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</si>
  <si>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</si>
  <si>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</si>
  <si>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</si>
  <si>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</si>
  <si>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</si>
  <si>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</si>
  <si>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</si>
  <si>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</si>
  <si>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</si>
  <si>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</si>
  <si>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</si>
  <si>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</si>
  <si>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</si>
  <si>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</si>
  <si>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</si>
  <si>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</si>
  <si>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</si>
  <si>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</si>
  <si>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</si>
  <si>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</si>
  <si>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</si>
  <si>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</si>
  <si>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</si>
  <si>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</si>
  <si>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</si>
  <si>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</si>
  <si>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</si>
  <si>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</si>
  <si>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</si>
  <si>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</si>
  <si>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</si>
  <si>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</si>
  <si>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</si>
  <si>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</si>
  <si>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</si>
  <si>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</si>
  <si>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</si>
  <si>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</si>
  <si>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</si>
  <si>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</si>
  <si>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</si>
  <si>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</si>
  <si>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</si>
  <si>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</si>
  <si>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</si>
  <si>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</si>
  <si>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</si>
  <si>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</si>
  <si>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</si>
  <si>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</si>
  <si>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</si>
  <si>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</si>
  <si>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</si>
  <si>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</si>
  <si>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</si>
  <si>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</si>
  <si>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</si>
  <si>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</si>
  <si>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</si>
  <si>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</si>
  <si>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</si>
  <si>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</si>
  <si>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</si>
  <si>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</si>
  <si>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</si>
  <si>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</si>
  <si>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</si>
  <si>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</si>
  <si>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</si>
  <si>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</si>
  <si>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</si>
  <si>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</si>
  <si>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</si>
  <si>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</si>
  <si>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</si>
  <si>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</si>
  <si>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</si>
  <si>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</si>
  <si>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</si>
  <si>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</si>
  <si>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</si>
  <si>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</si>
  <si>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</si>
  <si>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</si>
  <si>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</si>
  <si>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</si>
  <si>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</si>
  <si>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</si>
  <si>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</si>
  <si>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</si>
  <si>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</si>
  <si>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</si>
  <si>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</si>
  <si>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</si>
  <si>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</si>
  <si>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</si>
  <si>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</si>
  <si>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</si>
  <si>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</si>
  <si>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</si>
  <si>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</si>
  <si>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</si>
  <si>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</si>
  <si>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</si>
  <si>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</si>
  <si>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</si>
  <si>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</si>
  <si>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</si>
  <si>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</si>
  <si>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</si>
  <si>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</si>
  <si>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</si>
  <si>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</si>
  <si>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</si>
  <si>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</si>
  <si>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</si>
  <si>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</si>
  <si>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</si>
  <si>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</si>
  <si>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</si>
  <si>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</si>
  <si>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</si>
  <si>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</si>
  <si>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</si>
  <si>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</si>
  <si>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</si>
  <si>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</si>
  <si>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</si>
  <si>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</si>
  <si>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</si>
  <si>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</si>
  <si>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</si>
  <si>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</si>
  <si>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</si>
  <si>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</si>
  <si>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</si>
  <si>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</si>
  <si>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</si>
  <si>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</si>
  <si>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</si>
  <si>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</si>
  <si>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</si>
  <si>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</si>
  <si>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</si>
  <si>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</si>
  <si>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</si>
  <si>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</si>
  <si>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</si>
  <si>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</si>
  <si>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</si>
  <si>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</si>
  <si>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</si>
  <si>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</si>
  <si>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</si>
  <si>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</si>
  <si>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</si>
  <si>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</si>
  <si>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</si>
  <si>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</si>
  <si>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</si>
  <si>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</si>
  <si>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</si>
  <si>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</si>
  <si>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</si>
  <si>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</si>
  <si>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</si>
  <si>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</si>
  <si>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</si>
  <si>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</si>
  <si>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</si>
  <si>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</si>
  <si>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</si>
  <si>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</si>
  <si>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</si>
  <si>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</si>
  <si>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</si>
  <si>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</si>
  <si>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</si>
  <si>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</si>
  <si>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</si>
  <si>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</si>
  <si>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</si>
  <si>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</si>
  <si>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</si>
  <si>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</si>
  <si>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</si>
  <si>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</si>
  <si>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</si>
  <si>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</si>
  <si>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</si>
  <si>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</si>
  <si>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</si>
  <si>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</si>
  <si>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</si>
  <si>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</si>
  <si>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</si>
  <si>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</si>
  <si>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</si>
  <si>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</si>
  <si>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</si>
  <si>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</si>
  <si>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</si>
  <si>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</si>
  <si>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</si>
  <si>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</si>
  <si>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</si>
  <si>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</si>
  <si>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</si>
  <si>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</si>
  <si>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</si>
  <si>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</si>
  <si>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</si>
  <si>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</si>
  <si>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</si>
  <si>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</si>
  <si>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</si>
  <si>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</si>
  <si>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</si>
  <si>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</si>
  <si>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</si>
  <si>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</si>
  <si>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</si>
  <si>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</si>
  <si>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</si>
  <si>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</si>
  <si>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</si>
  <si>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</si>
  <si>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</si>
  <si>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</si>
  <si>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</si>
  <si>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</si>
  <si>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</si>
  <si>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</si>
  <si>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</si>
  <si>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</si>
  <si>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</si>
  <si>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</si>
  <si>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</si>
  <si>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</si>
  <si>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</si>
  <si>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</si>
  <si>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</si>
  <si>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</si>
  <si>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</si>
  <si>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</si>
  <si>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</si>
  <si>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</si>
  <si>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</si>
  <si>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</si>
  <si>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</si>
  <si>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</si>
  <si>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</si>
  <si>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</si>
  <si>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</si>
  <si>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</si>
  <si>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</si>
  <si>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</si>
  <si>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</si>
  <si>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</si>
  <si>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</si>
  <si>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</si>
  <si>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</si>
  <si>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</si>
  <si>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</si>
  <si>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</si>
  <si>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</si>
  <si>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</si>
  <si>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</si>
  <si>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</si>
  <si>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</si>
  <si>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</si>
  <si>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</si>
  <si>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</si>
  <si>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</si>
  <si>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</si>
  <si>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</si>
  <si>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</si>
  <si>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</si>
  <si>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</si>
  <si>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</si>
  <si>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</si>
  <si>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</si>
  <si>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</si>
  <si>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</si>
  <si>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</si>
  <si>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</si>
  <si>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</si>
  <si>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</si>
  <si>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</si>
  <si>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</si>
  <si>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</si>
  <si>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</si>
  <si>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</si>
  <si>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</si>
  <si>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</si>
  <si>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</si>
  <si>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</si>
  <si>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</si>
  <si>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</si>
  <si>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</si>
  <si>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</si>
  <si>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</si>
  <si>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</si>
  <si>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</si>
  <si>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</si>
  <si>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</si>
  <si>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</si>
  <si>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</si>
  <si>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</si>
  <si>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</si>
  <si>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</si>
  <si>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</si>
  <si>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</si>
  <si>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</si>
  <si>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</si>
  <si>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</si>
  <si>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</si>
  <si>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</si>
  <si>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</si>
  <si>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</si>
  <si>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</si>
  <si>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</si>
  <si>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</si>
  <si>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</si>
  <si>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</si>
  <si>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</si>
  <si>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</si>
  <si>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</si>
  <si>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</si>
  <si>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</si>
  <si>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</si>
  <si>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</si>
  <si>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</si>
  <si>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</si>
  <si>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</si>
  <si>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</si>
  <si>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</si>
  <si>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</si>
  <si>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</si>
  <si>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</si>
  <si>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</si>
  <si>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</si>
  <si>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</si>
  <si>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</si>
  <si>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</si>
  <si>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</si>
  <si>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</si>
  <si>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</si>
  <si>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</si>
  <si>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</si>
  <si>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</si>
  <si>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</si>
  <si>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</si>
  <si>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</si>
  <si>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</si>
  <si>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</si>
  <si>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</si>
  <si>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</si>
  <si>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</si>
  <si>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</si>
  <si>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</si>
  <si>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</si>
  <si>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</si>
  <si>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</si>
  <si>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</si>
  <si>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</si>
  <si>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</si>
  <si>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</si>
  <si>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</si>
  <si>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</si>
  <si>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</si>
  <si>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</si>
  <si>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</si>
  <si>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</si>
  <si>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</si>
  <si>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</si>
  <si>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</si>
  <si>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</si>
  <si>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</si>
  <si>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</si>
  <si>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</si>
  <si>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</si>
  <si>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</si>
  <si>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</si>
  <si>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</si>
  <si>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</si>
  <si>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</si>
  <si>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</si>
  <si>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</si>
  <si>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</si>
  <si>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</si>
  <si>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</si>
  <si>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</si>
  <si>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</si>
  <si>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</si>
  <si>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</si>
  <si>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</si>
  <si>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</si>
  <si>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</si>
  <si>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</si>
  <si>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</si>
  <si>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</si>
  <si>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</si>
  <si>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</si>
  <si>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</si>
  <si>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</si>
  <si>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</si>
  <si>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</si>
  <si>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</si>
  <si>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</si>
  <si>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</si>
  <si>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</si>
  <si>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</si>
  <si>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</si>
  <si>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</si>
  <si>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</si>
  <si>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</si>
  <si>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</si>
  <si>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</si>
  <si>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</si>
  <si>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</si>
  <si>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</si>
  <si>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</si>
  <si>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</si>
  <si>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</si>
  <si>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</si>
  <si>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</si>
  <si>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</si>
  <si>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</si>
  <si>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</si>
  <si>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</si>
  <si>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</si>
  <si>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</si>
  <si>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</si>
  <si>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</si>
  <si>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</si>
  <si>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</si>
  <si>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</si>
  <si>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</si>
  <si>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</si>
  <si>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</si>
  <si>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</si>
  <si>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</si>
  <si>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</si>
  <si>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</si>
  <si>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</si>
  <si>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</si>
  <si>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</si>
  <si>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</si>
  <si>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</si>
  <si>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</si>
  <si>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</si>
  <si>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</si>
  <si>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</si>
  <si>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</si>
  <si>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</si>
  <si>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</si>
  <si>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</si>
  <si>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</si>
  <si>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</si>
  <si>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</si>
  <si>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</si>
  <si>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</si>
  <si>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</si>
  <si>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</si>
  <si>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</si>
  <si>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</si>
  <si>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</si>
  <si>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</si>
  <si>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</si>
  <si>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</si>
  <si>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</si>
  <si>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</si>
  <si>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</si>
  <si>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</si>
  <si>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</si>
  <si>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</si>
  <si>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</si>
  <si>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</si>
  <si>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</si>
  <si>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</si>
  <si>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</si>
  <si>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</si>
  <si>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</si>
  <si>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</si>
  <si>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</si>
  <si>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</si>
  <si>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</si>
  <si>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</si>
  <si>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</si>
  <si>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</si>
  <si>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</si>
  <si>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</si>
  <si>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</si>
  <si>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</si>
  <si>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</si>
  <si>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</si>
  <si>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</si>
  <si>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</si>
  <si>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</si>
  <si>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</si>
  <si>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</si>
  <si>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</si>
  <si>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</si>
  <si>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</si>
  <si>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</si>
  <si>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</si>
  <si>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</si>
  <si>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</si>
  <si>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</si>
  <si>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</si>
  <si>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</si>
  <si>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</si>
  <si>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</si>
  <si>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</si>
  <si>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</si>
  <si>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</si>
  <si>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</si>
  <si>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</si>
  <si>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</si>
  <si>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</si>
  <si>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</si>
  <si>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</si>
  <si>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</si>
  <si>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</si>
  <si>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</si>
  <si>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</si>
  <si>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</si>
  <si>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</si>
  <si>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</si>
  <si>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</si>
  <si>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</si>
  <si>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</si>
  <si>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</si>
  <si>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</si>
  <si>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</si>
  <si>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</si>
  <si>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</si>
  <si>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</si>
  <si>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</si>
  <si>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</si>
  <si>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</si>
  <si>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</si>
  <si>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</si>
  <si>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</si>
  <si>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</si>
  <si>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</si>
  <si>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</si>
  <si>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</si>
  <si>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</si>
  <si>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</si>
  <si>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</si>
  <si>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</si>
  <si>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</si>
  <si>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</si>
  <si>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</si>
  <si>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</si>
  <si>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</si>
  <si>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</si>
  <si>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</si>
  <si>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</si>
  <si>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</si>
  <si>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</si>
  <si>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</si>
  <si>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</si>
  <si>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</si>
  <si>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</si>
  <si>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</si>
  <si>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</si>
  <si>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</si>
  <si>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</si>
  <si>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</si>
  <si>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</si>
  <si>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</si>
  <si>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</si>
  <si>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</si>
  <si>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</si>
  <si>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</si>
  <si>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</si>
  <si>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</si>
  <si>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</si>
  <si>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</si>
  <si>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</si>
  <si>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</si>
  <si>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</si>
  <si>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</si>
  <si>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</si>
  <si>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</si>
  <si>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</si>
  <si>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</si>
  <si>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</si>
  <si>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</si>
  <si>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</si>
  <si>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</si>
  <si>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</si>
  <si>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</si>
  <si>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</si>
  <si>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</si>
  <si>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</si>
  <si>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</si>
  <si>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</si>
  <si>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</si>
  <si>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</si>
  <si>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</si>
  <si>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</si>
  <si>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</si>
  <si>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</si>
  <si>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</si>
  <si>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</si>
  <si>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</si>
  <si>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</si>
  <si>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</si>
  <si>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</si>
  <si>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</si>
  <si>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</si>
  <si>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</si>
  <si>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</si>
  <si>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</si>
  <si>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</si>
  <si>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</si>
  <si>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</si>
  <si>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</si>
  <si>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</si>
  <si>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</si>
  <si>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</si>
  <si>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</si>
  <si>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</si>
  <si>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</si>
  <si>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</si>
  <si>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</si>
  <si>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</si>
  <si>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</si>
  <si>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</si>
  <si>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</si>
  <si>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</si>
  <si>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</si>
  <si>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</si>
  <si>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</si>
  <si>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</si>
  <si>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</si>
  <si>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</si>
  <si>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</si>
  <si>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</si>
  <si>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</si>
  <si>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</si>
  <si>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</si>
  <si>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</si>
  <si>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</si>
  <si>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</si>
  <si>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</si>
  <si>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</si>
  <si>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</si>
  <si>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</si>
  <si>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</si>
  <si>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</si>
  <si>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</si>
  <si>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</si>
  <si>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</si>
  <si>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</si>
  <si>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</si>
  <si>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</si>
  <si>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</si>
  <si>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</si>
  <si>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</si>
  <si>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</si>
  <si>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</si>
  <si>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</si>
  <si>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</si>
  <si>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</si>
  <si>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</si>
  <si>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</si>
  <si>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</si>
  <si>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</si>
  <si>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</si>
  <si>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</si>
  <si>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</si>
  <si>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</si>
  <si>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</si>
  <si>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</si>
  <si>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</si>
  <si>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</si>
  <si>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</si>
  <si>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</si>
  <si>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</si>
  <si>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</si>
  <si>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</si>
  <si>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</si>
  <si>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</si>
  <si>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</si>
  <si>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</si>
  <si>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</si>
  <si>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</si>
  <si>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</si>
  <si>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</si>
  <si>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</si>
  <si>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</si>
  <si>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</si>
  <si>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</si>
  <si>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</si>
  <si>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</si>
  <si>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</si>
  <si>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</si>
  <si>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</si>
  <si>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</si>
  <si>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</si>
  <si>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</si>
  <si>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</si>
  <si>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</si>
  <si>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</si>
  <si>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</si>
  <si>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</si>
  <si>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</si>
  <si>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</si>
  <si>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</si>
  <si>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</si>
  <si>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</si>
  <si>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</si>
  <si>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</si>
  <si>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</si>
  <si>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</si>
  <si>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</si>
  <si>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</si>
  <si>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</si>
  <si>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</si>
  <si>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</si>
  <si>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</si>
  <si>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</si>
  <si>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</si>
  <si>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</si>
  <si>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</si>
  <si>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</si>
  <si>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</si>
  <si>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</si>
  <si>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</si>
  <si>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</si>
  <si>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</si>
  <si>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</si>
  <si>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</si>
  <si>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</si>
  <si>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</si>
  <si>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</si>
  <si>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</si>
  <si>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</si>
  <si>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</si>
  <si>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</si>
  <si>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</si>
  <si>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</si>
  <si>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</si>
  <si>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</si>
  <si>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</si>
  <si>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</si>
  <si>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</si>
  <si>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</si>
  <si>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</si>
  <si>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</si>
  <si>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</si>
  <si>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</si>
  <si>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</si>
  <si>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</si>
  <si>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</si>
  <si>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</si>
  <si>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</si>
  <si>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</si>
  <si>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</si>
  <si>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</si>
  <si>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</si>
  <si>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</si>
  <si>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</si>
  <si>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</si>
  <si>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</si>
  <si>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</si>
  <si>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</si>
  <si>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</si>
  <si>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</si>
  <si>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</si>
  <si>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</si>
  <si>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</si>
  <si>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</si>
  <si>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</si>
  <si>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</si>
  <si>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</si>
  <si>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</si>
  <si>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</si>
  <si>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</si>
  <si>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</si>
  <si>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</si>
  <si>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</si>
  <si>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</si>
  <si>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</si>
  <si>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</si>
  <si>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</si>
  <si>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</si>
  <si>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</si>
  <si>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</si>
  <si>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</si>
  <si>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</si>
  <si>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</si>
  <si>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</si>
  <si>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</si>
  <si>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</si>
  <si>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</si>
  <si>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</si>
  <si>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</si>
  <si>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</si>
  <si>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</si>
  <si>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</si>
  <si>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</si>
  <si>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</si>
  <si>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</si>
  <si>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</si>
  <si>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</si>
  <si>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</si>
  <si>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</si>
  <si>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</si>
  <si>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</si>
  <si>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</si>
  <si>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</si>
  <si>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</si>
  <si>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</si>
  <si>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</si>
  <si>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</si>
  <si>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</si>
  <si>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</si>
  <si>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</si>
  <si>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</si>
  <si>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</si>
  <si>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</si>
  <si>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</si>
  <si>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</si>
  <si>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</si>
  <si>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</si>
  <si>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</si>
  <si>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</si>
  <si>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</si>
  <si>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</si>
  <si>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</si>
  <si>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</si>
  <si>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</si>
  <si>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</si>
  <si>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</si>
  <si>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</si>
  <si>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</si>
  <si>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</si>
  <si>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</si>
  <si>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</si>
  <si>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</si>
  <si>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</si>
  <si>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</si>
  <si>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</si>
  <si>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</si>
  <si>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</si>
  <si>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</si>
  <si>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</si>
  <si>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</si>
  <si>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</si>
  <si>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</si>
  <si>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</si>
  <si>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</si>
  <si>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</si>
  <si>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</si>
  <si>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</si>
  <si>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</si>
  <si>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</si>
  <si>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</si>
  <si>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</si>
  <si>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</si>
  <si>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</si>
  <si>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</si>
  <si>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</si>
  <si>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</si>
  <si>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</si>
  <si>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</si>
  <si>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</si>
  <si>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</si>
  <si>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</si>
  <si>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</si>
  <si>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</si>
  <si>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</si>
  <si>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</si>
  <si>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</si>
  <si>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</si>
  <si>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</si>
  <si>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</si>
  <si>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</si>
  <si>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</si>
  <si>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</si>
  <si>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</si>
  <si>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</si>
  <si>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</si>
  <si>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</si>
  <si>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</si>
  <si>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</si>
  <si>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</si>
  <si>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</si>
  <si>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</si>
  <si>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</si>
  <si>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</si>
  <si>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</si>
  <si>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</si>
  <si>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</si>
  <si>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</si>
  <si>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</si>
  <si>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</si>
  <si>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</si>
  <si>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</si>
  <si>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</si>
  <si>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</si>
  <si>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</si>
  <si>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</si>
  <si>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</si>
  <si>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</si>
  <si>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</si>
  <si>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</si>
  <si>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</si>
  <si>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</si>
  <si>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</si>
  <si>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</si>
  <si>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</si>
  <si>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</si>
  <si>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</si>
  <si>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</si>
  <si>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</si>
  <si>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</si>
  <si>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</si>
  <si>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</si>
  <si>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</si>
  <si>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</si>
  <si>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</si>
  <si>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</si>
  <si>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</si>
  <si>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</si>
  <si>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</si>
  <si>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</si>
  <si>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</si>
  <si>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</si>
  <si>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</si>
  <si>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</si>
  <si>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</si>
  <si>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</si>
  <si>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</si>
  <si>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</si>
  <si>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</si>
  <si>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</si>
  <si>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</si>
  <si>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</si>
  <si>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</si>
  <si>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</si>
  <si>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</si>
  <si>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</si>
  <si>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</si>
  <si>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</si>
  <si>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</si>
  <si>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</si>
  <si>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</si>
  <si>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</si>
  <si>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</si>
  <si>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</si>
  <si>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</si>
  <si>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</si>
  <si>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</si>
  <si>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</si>
  <si>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</si>
  <si>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</si>
  <si>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</si>
  <si>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</si>
  <si>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</si>
  <si>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</si>
  <si>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</si>
  <si>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</si>
  <si>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</si>
  <si>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</si>
  <si>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</si>
  <si>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</si>
  <si>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</si>
  <si>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</si>
  <si>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</si>
  <si>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</si>
  <si>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</si>
  <si>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</si>
  <si>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</si>
  <si>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</si>
  <si>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</si>
  <si>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</si>
  <si>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</si>
  <si>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</si>
  <si>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</si>
  <si>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</si>
  <si>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</si>
  <si>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</si>
  <si>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</si>
  <si>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</si>
  <si>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</si>
  <si>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</si>
  <si>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</si>
  <si>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</si>
  <si>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</si>
  <si>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</si>
  <si>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</si>
  <si>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</si>
  <si>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</si>
  <si>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</si>
  <si>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</si>
  <si>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</si>
  <si>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</si>
  <si>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</si>
  <si>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</si>
  <si>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</si>
  <si>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</si>
  <si>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</si>
  <si>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</si>
  <si>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</si>
  <si>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</si>
  <si>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</si>
  <si>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</si>
  <si>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</si>
  <si>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</si>
  <si>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</si>
  <si>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</si>
  <si>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</si>
  <si>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</si>
  <si>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</si>
  <si>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</si>
  <si>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</si>
  <si>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</si>
  <si>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</si>
  <si>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</si>
  <si>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</si>
  <si>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</si>
  <si>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</si>
  <si>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</si>
  <si>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</si>
  <si>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</si>
  <si>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</si>
  <si>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</si>
  <si>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</si>
  <si>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</si>
  <si>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</si>
  <si>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</si>
  <si>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</si>
  <si>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</si>
  <si>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</si>
  <si>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</si>
  <si>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</si>
  <si>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</si>
  <si>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</si>
  <si>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</si>
  <si>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</si>
  <si>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</si>
  <si>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</si>
  <si>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</si>
  <si>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</si>
  <si>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</si>
  <si>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</si>
  <si>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</si>
  <si>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</si>
  <si>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</si>
  <si>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</si>
  <si>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</si>
  <si>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</si>
  <si>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</si>
  <si>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</si>
  <si>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</si>
  <si>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</si>
  <si>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</si>
  <si>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</si>
  <si>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</si>
  <si>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</si>
  <si>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</si>
  <si>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</si>
  <si>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</si>
  <si>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</si>
  <si>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</si>
  <si>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</si>
  <si>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</si>
  <si>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</si>
  <si>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</si>
  <si>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</si>
  <si>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</si>
  <si>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</si>
  <si>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</si>
  <si>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</si>
  <si>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</si>
  <si>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</si>
  <si>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</si>
  <si>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</si>
  <si>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</si>
  <si>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</si>
  <si>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</si>
  <si>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</si>
  <si>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</si>
  <si>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</si>
  <si>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</si>
  <si>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</si>
  <si>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</si>
  <si>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</si>
  <si>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</si>
  <si>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</si>
  <si>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</si>
  <si>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</si>
  <si>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</si>
  <si>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</si>
  <si>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</si>
  <si>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</si>
  <si>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</si>
  <si>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</si>
  <si>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</si>
  <si>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</si>
  <si>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</si>
  <si>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</si>
  <si>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</si>
  <si>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</si>
  <si>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</si>
  <si>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</si>
  <si>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</si>
  <si>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</si>
  <si>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</si>
  <si>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</si>
  <si>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</si>
  <si>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</si>
  <si>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</si>
  <si>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</si>
  <si>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</si>
  <si>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</si>
  <si>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</si>
  <si>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</si>
  <si>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</si>
  <si>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</si>
  <si>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</si>
  <si>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</si>
  <si>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</si>
  <si>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</si>
  <si>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</si>
  <si>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</si>
  <si>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</si>
  <si>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</si>
  <si>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</si>
  <si>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</si>
  <si>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</si>
  <si>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</si>
  <si>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</si>
  <si>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</si>
  <si>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</si>
  <si>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</si>
  <si>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</si>
  <si>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</si>
  <si>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</si>
  <si>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</si>
  <si>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</si>
  <si>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</si>
  <si>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</si>
  <si>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</si>
  <si>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</si>
  <si>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</si>
  <si>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</si>
  <si>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</si>
  <si>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</si>
  <si>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</si>
  <si>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</si>
  <si>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</si>
  <si>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</si>
  <si>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</si>
  <si>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</si>
  <si>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</si>
  <si>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</si>
  <si>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</si>
  <si>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</si>
  <si>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</si>
  <si>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</si>
  <si>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</si>
  <si>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</si>
  <si>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</si>
  <si>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</si>
  <si>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</si>
  <si>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</si>
  <si>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</si>
  <si>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</si>
  <si>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</si>
  <si>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</si>
  <si>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</si>
  <si>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</si>
  <si>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</si>
  <si>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</si>
  <si>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</si>
  <si>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</si>
  <si>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</si>
  <si>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</si>
  <si>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</si>
  <si>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</si>
  <si>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</si>
  <si>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</si>
  <si>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</si>
  <si>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</si>
  <si>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</si>
  <si>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</si>
  <si>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</si>
  <si>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</si>
  <si>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</si>
  <si>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</si>
  <si>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</si>
  <si>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</si>
  <si>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</si>
  <si>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</si>
  <si>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</si>
  <si>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</si>
  <si>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</si>
  <si>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</si>
  <si>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</si>
  <si>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</si>
  <si>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</si>
  <si>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</si>
  <si>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</si>
  <si>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</si>
  <si>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</si>
  <si>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</si>
  <si>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</si>
  <si>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</si>
  <si>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</si>
  <si>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</si>
  <si>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</si>
  <si>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</si>
  <si>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</si>
  <si>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</si>
  <si>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</si>
  <si>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</si>
  <si>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</si>
  <si>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</si>
  <si>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</si>
  <si>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</si>
  <si>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</si>
  <si>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</si>
  <si>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</si>
  <si>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</si>
  <si>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</si>
  <si>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</si>
  <si>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</si>
  <si>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</si>
  <si>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</si>
  <si>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</si>
  <si>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</si>
  <si>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</si>
  <si>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</si>
  <si>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</si>
  <si>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</si>
  <si>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</si>
  <si>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</si>
  <si>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</si>
  <si>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</si>
  <si>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</si>
  <si>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</si>
  <si>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</si>
  <si>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</si>
  <si>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</si>
  <si>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</si>
  <si>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</si>
  <si>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</si>
  <si>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</si>
  <si>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</si>
  <si>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</si>
  <si>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</si>
  <si>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</si>
  <si>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</si>
  <si>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</si>
  <si>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</si>
  <si>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</si>
  <si>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</si>
  <si>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</si>
  <si>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</si>
  <si>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</si>
  <si>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</si>
  <si>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</si>
  <si>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</si>
  <si>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</si>
  <si>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</si>
  <si>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</si>
  <si>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</si>
  <si>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</si>
  <si>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</si>
  <si>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</si>
  <si>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</si>
  <si>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</si>
  <si>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</si>
  <si>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</si>
  <si>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</si>
  <si>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</si>
  <si>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</si>
  <si>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</si>
  <si>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</si>
  <si>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</si>
  <si>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</si>
  <si>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</si>
  <si>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</si>
  <si>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</si>
  <si>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</si>
  <si>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</si>
  <si>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</si>
  <si>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</si>
  <si>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</si>
  <si>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</si>
  <si>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</si>
  <si>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</si>
  <si>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</si>
  <si>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</si>
  <si>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</si>
  <si>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</si>
  <si>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</si>
  <si>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</si>
  <si>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</si>
  <si>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</si>
  <si>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</si>
  <si>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</si>
  <si>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</si>
  <si>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</si>
  <si>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</si>
  <si>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</si>
  <si>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</si>
  <si>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</si>
  <si>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</si>
  <si>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</si>
  <si>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</si>
  <si>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</si>
  <si>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</si>
  <si>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</si>
  <si>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</si>
  <si>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</si>
  <si>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</si>
  <si>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</si>
  <si>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</si>
  <si>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</si>
  <si>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</si>
  <si>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</si>
  <si>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</si>
  <si>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</si>
  <si>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</si>
  <si>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</si>
  <si>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</si>
  <si>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</si>
  <si>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</si>
  <si>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</si>
  <si>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</si>
  <si>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</si>
  <si>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</si>
  <si>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</si>
  <si>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</si>
  <si>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</si>
  <si>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</si>
  <si>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</si>
  <si>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</si>
  <si>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</si>
  <si>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</si>
  <si>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</si>
  <si>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</si>
  <si>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</si>
  <si>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</si>
  <si>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</si>
  <si>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</si>
  <si>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</si>
  <si>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</si>
  <si>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</si>
  <si>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</si>
  <si>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</si>
  <si>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</si>
  <si>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</si>
  <si>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</si>
  <si>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</si>
  <si>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</si>
  <si>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</si>
  <si>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</si>
  <si>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</si>
  <si>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</si>
  <si>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</si>
  <si>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</si>
  <si>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</si>
  <si>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</si>
  <si>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</si>
  <si>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</si>
  <si>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</si>
  <si>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</si>
  <si>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</si>
  <si>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</si>
  <si>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</si>
  <si>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</si>
  <si>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</si>
  <si>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</si>
  <si>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</si>
  <si>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</si>
  <si>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</si>
  <si>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</si>
  <si>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</si>
  <si>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</si>
  <si>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</si>
  <si>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</si>
  <si>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</si>
  <si>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</si>
  <si>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</si>
  <si>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</si>
  <si>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</si>
  <si>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</si>
  <si>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</si>
  <si>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</si>
  <si>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</si>
  <si>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</si>
  <si>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</si>
  <si>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</si>
  <si>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</si>
  <si>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</si>
  <si>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</si>
  <si>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</si>
  <si>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</si>
  <si>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</si>
  <si>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</si>
  <si>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</si>
  <si>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</si>
  <si>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</si>
  <si>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</si>
  <si>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</si>
  <si>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</si>
  <si>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</si>
  <si>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</si>
  <si>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</si>
  <si>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</si>
  <si>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</si>
  <si>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</si>
  <si>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</si>
  <si>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</si>
  <si>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</si>
  <si>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</si>
  <si>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</si>
  <si>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</si>
  <si>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</si>
  <si>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</si>
  <si>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</si>
  <si>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</si>
  <si>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</si>
  <si>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</si>
  <si>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</si>
  <si>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</si>
  <si>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</si>
  <si>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</si>
  <si>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</si>
  <si>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</si>
  <si>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</si>
  <si>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</si>
  <si>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</si>
  <si>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</si>
  <si>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</si>
  <si>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</si>
  <si>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</si>
  <si>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</si>
  <si>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</si>
  <si>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</si>
  <si>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</si>
  <si>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</si>
  <si>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</si>
  <si>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</si>
  <si>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</si>
  <si>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</si>
  <si>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</si>
  <si>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</si>
  <si>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</si>
  <si>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</si>
  <si>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</si>
  <si>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</si>
  <si>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</si>
  <si>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</si>
  <si>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</si>
  <si>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</si>
  <si>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</si>
  <si>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</si>
  <si>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</si>
  <si>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</si>
  <si>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</si>
  <si>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</si>
  <si>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</si>
  <si>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</si>
  <si>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</si>
  <si>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</si>
  <si>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</si>
  <si>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</si>
  <si>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</si>
  <si>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</si>
  <si>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</si>
  <si>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</si>
  <si>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</si>
  <si>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</si>
  <si>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</si>
  <si>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</si>
  <si>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</si>
  <si>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</si>
  <si>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</si>
  <si>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</si>
  <si>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</si>
  <si>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</si>
  <si>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</si>
  <si>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</si>
  <si>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</si>
  <si>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</si>
  <si>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</si>
  <si>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</si>
  <si>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</si>
  <si>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</si>
  <si>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</si>
  <si>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</si>
  <si>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</si>
  <si>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</si>
  <si>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</si>
  <si>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</si>
  <si>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</si>
  <si>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</si>
  <si>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</si>
  <si>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</si>
  <si>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</si>
  <si>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</si>
  <si>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</si>
  <si>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</si>
  <si>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</si>
  <si>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</si>
  <si>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</si>
  <si>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</si>
  <si>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</si>
  <si>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</si>
  <si>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</si>
  <si>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</si>
  <si>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</si>
  <si>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</si>
  <si>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</si>
  <si>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</si>
  <si>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</si>
  <si>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</si>
  <si>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</si>
  <si>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</si>
  <si>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</si>
  <si>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</si>
  <si>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</si>
  <si>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</si>
  <si>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</si>
  <si>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</si>
  <si>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</si>
  <si>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</si>
  <si>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</si>
  <si>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</si>
  <si>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</si>
  <si>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</si>
  <si>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</si>
  <si>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</si>
  <si>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</si>
  <si>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</si>
  <si>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</si>
  <si>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</si>
  <si>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</si>
  <si>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</si>
  <si>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</si>
  <si>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</si>
  <si>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</si>
  <si>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</si>
  <si>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</si>
  <si>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</si>
  <si>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</si>
  <si>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</si>
  <si>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</si>
  <si>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</si>
  <si>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</si>
  <si>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</si>
  <si>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</si>
  <si>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</si>
  <si>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</si>
  <si>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</si>
  <si>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</si>
  <si>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</si>
  <si>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</si>
  <si>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</si>
  <si>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</si>
  <si>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</si>
  <si>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</si>
  <si>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</si>
  <si>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</si>
  <si>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</si>
  <si>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</si>
  <si>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</si>
  <si>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</si>
  <si>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</si>
  <si>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</si>
  <si>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</si>
  <si>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</si>
  <si>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</si>
  <si>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</si>
  <si>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</si>
  <si>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</si>
  <si>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</si>
  <si>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</si>
  <si>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</si>
  <si>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</si>
  <si>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</si>
  <si>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</si>
  <si>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</si>
  <si>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</si>
  <si>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</si>
  <si>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</si>
  <si>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</si>
  <si>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</si>
  <si>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</si>
  <si>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</si>
  <si>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</si>
  <si>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</si>
  <si>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</si>
  <si>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</si>
  <si>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</si>
  <si>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</si>
  <si>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</si>
  <si>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</si>
  <si>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</si>
  <si>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</si>
  <si>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</si>
  <si>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</si>
  <si>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</si>
  <si>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</si>
  <si>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</si>
  <si>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</si>
  <si>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</si>
  <si>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</si>
  <si>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</si>
  <si>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</si>
  <si>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</si>
  <si>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</si>
  <si>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</si>
  <si>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</si>
  <si>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</si>
  <si>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</si>
  <si>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</si>
  <si>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</si>
  <si>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</si>
  <si>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</si>
  <si>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</si>
  <si>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</si>
  <si>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</si>
  <si>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</si>
  <si>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</si>
  <si>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</si>
  <si>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</si>
  <si>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</si>
  <si>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</si>
  <si>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</si>
  <si>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</si>
  <si>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</si>
  <si>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</si>
  <si>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</si>
  <si>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</si>
  <si>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</si>
  <si>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</si>
  <si>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</si>
  <si>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</si>
  <si>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</si>
  <si>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</si>
  <si>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</si>
  <si>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</si>
  <si>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</si>
  <si>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</si>
  <si>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</si>
  <si>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</si>
  <si>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</si>
  <si>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</si>
  <si>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</si>
  <si>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</si>
  <si>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</si>
  <si>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</si>
  <si>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</si>
  <si>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</si>
  <si>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</si>
  <si>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</si>
  <si>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</si>
  <si>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</si>
  <si>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</si>
  <si>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</si>
  <si>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</si>
  <si>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</si>
  <si>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</si>
  <si>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</si>
  <si>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</si>
  <si>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</si>
  <si>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</si>
  <si>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</si>
  <si>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</si>
  <si>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</si>
  <si>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</si>
  <si>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</si>
  <si>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</si>
  <si>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</si>
  <si>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</si>
  <si>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</si>
  <si>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</si>
  <si>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</si>
  <si>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</si>
  <si>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</si>
  <si>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</si>
  <si>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</si>
  <si>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</si>
  <si>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</si>
  <si>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</si>
  <si>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</si>
  <si>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</si>
  <si>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</si>
  <si>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</si>
  <si>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</si>
  <si>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</si>
  <si>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</si>
  <si>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</si>
  <si>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</si>
  <si>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</si>
  <si>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</si>
  <si>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</si>
  <si>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</si>
  <si>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</si>
  <si>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</si>
  <si>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</si>
  <si>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</si>
  <si>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</si>
  <si>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</si>
  <si>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</si>
  <si>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</si>
  <si>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</si>
  <si>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</si>
  <si>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</si>
  <si>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</si>
  <si>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</si>
  <si>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</si>
  <si>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</si>
  <si>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</si>
  <si>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</si>
  <si>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</si>
  <si>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</si>
  <si>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</si>
  <si>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</si>
  <si>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</si>
  <si>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</si>
  <si>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</si>
  <si>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</si>
  <si>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</si>
  <si>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</si>
  <si>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</si>
  <si>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</si>
  <si>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</si>
  <si>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</si>
  <si>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</si>
  <si>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</si>
  <si>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</si>
  <si>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</si>
  <si>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</si>
  <si>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</si>
  <si>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</si>
  <si>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</si>
  <si>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</si>
  <si>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</si>
  <si>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</si>
  <si>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</si>
  <si>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</si>
  <si>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</si>
  <si>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</si>
  <si>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</si>
  <si>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</si>
  <si>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</si>
  <si>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</si>
  <si>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</si>
  <si>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</si>
  <si>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</si>
  <si>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</si>
  <si>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</si>
  <si>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</si>
  <si>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</si>
  <si>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</si>
  <si>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</si>
  <si>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</si>
  <si>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</si>
  <si>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</si>
  <si>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</si>
  <si>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</si>
  <si>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</si>
  <si>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</si>
  <si>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</si>
  <si>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</si>
  <si>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</si>
  <si>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</si>
  <si>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</si>
  <si>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</si>
  <si>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</si>
  <si>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</si>
  <si>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</si>
  <si>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</si>
  <si>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</si>
  <si>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</si>
  <si>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</si>
  <si>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</si>
  <si>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</si>
  <si>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</si>
  <si>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</si>
  <si>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</si>
  <si>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</si>
  <si>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</si>
  <si>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</si>
  <si>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</si>
  <si>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</si>
  <si>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</si>
  <si>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</si>
  <si>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</si>
  <si>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</si>
  <si>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</si>
  <si>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</si>
  <si>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</si>
  <si>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</si>
  <si>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</si>
  <si>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</si>
  <si>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</si>
  <si>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</si>
  <si>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</si>
  <si>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</si>
  <si>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</si>
  <si>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</si>
  <si>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</si>
  <si>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</si>
  <si>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</si>
  <si>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</si>
  <si>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</si>
  <si>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</si>
  <si>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</si>
  <si>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</si>
  <si>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</si>
  <si>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</si>
  <si>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</si>
  <si>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</si>
  <si>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</si>
  <si>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</si>
  <si>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</si>
  <si>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</si>
  <si>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</si>
  <si>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</si>
  <si>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</si>
  <si>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</si>
  <si>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</si>
  <si>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</si>
  <si>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</si>
  <si>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</si>
  <si>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</si>
  <si>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</si>
  <si>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</si>
  <si>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</si>
  <si>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</si>
  <si>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</si>
  <si>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</si>
  <si>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</si>
  <si>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</si>
  <si>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</si>
  <si>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</si>
  <si>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</si>
  <si>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</si>
  <si>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</si>
  <si>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</si>
  <si>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</si>
  <si>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</si>
  <si>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</si>
  <si>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</si>
  <si>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</si>
  <si>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</si>
  <si>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</si>
  <si>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</si>
  <si>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</si>
  <si>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</si>
  <si>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</si>
  <si>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</si>
  <si>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</si>
  <si>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</si>
  <si>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</si>
  <si>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</si>
  <si>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</si>
  <si>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</si>
  <si>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</si>
  <si>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</si>
  <si>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</si>
  <si>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</si>
  <si>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</si>
  <si>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</si>
  <si>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</si>
  <si>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</si>
  <si>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</si>
  <si>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</si>
  <si>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</si>
  <si>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</si>
  <si>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</si>
  <si>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</si>
  <si>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</si>
  <si>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</si>
  <si>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</si>
  <si>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</si>
  <si>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</si>
  <si>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</si>
  <si>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</si>
  <si>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</si>
  <si>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</si>
  <si>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</si>
  <si>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</si>
  <si>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</si>
  <si>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</si>
  <si>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</si>
  <si>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</si>
  <si>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</si>
  <si>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</si>
  <si>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</si>
  <si>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</si>
  <si>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</si>
  <si>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</si>
  <si>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</si>
  <si>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</si>
  <si>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</si>
  <si>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</si>
  <si>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</si>
  <si>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</si>
  <si>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</si>
  <si>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</si>
  <si>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</si>
  <si>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</si>
  <si>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</si>
  <si>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</si>
  <si>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</si>
  <si>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</si>
  <si>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</si>
  <si>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</si>
  <si>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</si>
  <si>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</si>
  <si>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</si>
  <si>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</si>
  <si>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</si>
  <si>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</si>
  <si>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</si>
  <si>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</si>
  <si>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</si>
  <si>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</si>
  <si>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</si>
  <si>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</si>
  <si>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</si>
  <si>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</si>
  <si>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</si>
  <si>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</si>
  <si>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</si>
  <si>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</si>
  <si>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</si>
  <si>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</si>
  <si>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</si>
  <si>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</si>
  <si>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</si>
  <si>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</si>
  <si>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</si>
  <si>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</si>
  <si>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</si>
  <si>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</si>
  <si>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</si>
  <si>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</si>
  <si>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</si>
  <si>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</si>
  <si>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</si>
  <si>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</si>
  <si>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</si>
  <si>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</si>
  <si>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</si>
  <si>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</si>
  <si>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</si>
  <si>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</si>
  <si>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</si>
  <si>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</si>
  <si>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</si>
  <si>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</si>
  <si>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</si>
  <si>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</si>
  <si>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</si>
  <si>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</si>
  <si>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</si>
  <si>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</si>
  <si>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</si>
  <si>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</si>
  <si>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</si>
  <si>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</si>
  <si>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</si>
  <si>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</si>
  <si>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</si>
  <si>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</si>
  <si>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</si>
  <si>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</si>
  <si>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</si>
  <si>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</si>
  <si>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</si>
  <si>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</si>
  <si>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</si>
  <si>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</si>
  <si>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</si>
  <si>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</si>
  <si>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</si>
  <si>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</si>
  <si>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</si>
  <si>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</si>
  <si>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</si>
  <si>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</si>
  <si>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</si>
  <si>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</si>
  <si>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</si>
  <si>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</si>
  <si>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</si>
  <si>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</si>
  <si>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</si>
  <si>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</si>
  <si>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</si>
  <si>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</si>
  <si>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</si>
  <si>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</si>
  <si>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</si>
  <si>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</si>
  <si>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</si>
  <si>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</si>
  <si>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</si>
  <si>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</si>
  <si>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</si>
  <si>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</si>
  <si>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</si>
  <si>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</si>
  <si>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</si>
  <si>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</si>
  <si>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</si>
  <si>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</si>
  <si>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</si>
  <si>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</si>
  <si>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</si>
  <si>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</si>
  <si>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</si>
  <si>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</si>
  <si>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</si>
  <si>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</si>
  <si>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</si>
  <si>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</si>
  <si>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</si>
  <si>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</si>
  <si>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</si>
  <si>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</si>
  <si>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</si>
  <si>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</si>
  <si>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</si>
  <si>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</si>
  <si>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</si>
  <si>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</si>
  <si>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</si>
  <si>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</si>
  <si>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</si>
  <si>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</si>
  <si>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</si>
  <si>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</si>
  <si>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</si>
  <si>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</si>
  <si>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</si>
  <si>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</si>
  <si>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</si>
  <si>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</si>
  <si>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</si>
  <si>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</si>
  <si>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</si>
  <si>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</si>
  <si>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</si>
  <si>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</si>
  <si>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</si>
  <si>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</si>
  <si>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</si>
  <si>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</si>
  <si>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</si>
  <si>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</si>
  <si>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</si>
  <si>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</si>
  <si>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</si>
  <si>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</si>
  <si>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</si>
  <si>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</si>
  <si>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</si>
  <si>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</si>
  <si>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</si>
  <si>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</si>
  <si>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</si>
  <si>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</si>
  <si>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</si>
  <si>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</si>
  <si>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</si>
  <si>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</si>
  <si>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</si>
  <si>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</si>
  <si>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</si>
  <si>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</si>
  <si>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</si>
  <si>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</si>
  <si>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</si>
  <si>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</si>
  <si>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</si>
  <si>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</si>
  <si>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</si>
  <si>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</si>
  <si>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</si>
  <si>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</si>
  <si>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</si>
  <si>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</si>
  <si>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</si>
  <si>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</si>
  <si>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</si>
  <si>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</si>
  <si>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</si>
  <si>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</si>
  <si>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</si>
  <si>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</si>
  <si>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</si>
  <si>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</si>
  <si>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</si>
  <si>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</si>
  <si>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</si>
  <si>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</si>
  <si>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</si>
  <si>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</si>
  <si>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</si>
  <si>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</si>
  <si>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</si>
  <si>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</si>
  <si>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</si>
  <si>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</si>
  <si>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</si>
  <si>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</si>
  <si>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</si>
  <si>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</si>
  <si>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</si>
  <si>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</si>
  <si>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</si>
  <si>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</si>
  <si>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</si>
  <si>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</si>
  <si>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</si>
  <si>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</si>
  <si>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</si>
  <si>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</si>
  <si>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</si>
  <si>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</si>
  <si>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</si>
  <si>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</si>
  <si>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</si>
  <si>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</si>
  <si>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</si>
  <si>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</si>
  <si>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</si>
  <si>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</si>
  <si>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</si>
  <si>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</si>
  <si>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</si>
  <si>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</si>
  <si>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</si>
  <si>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</si>
  <si>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</si>
  <si>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</si>
  <si>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</si>
  <si>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</si>
  <si>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</si>
  <si>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</si>
  <si>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</si>
  <si>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</si>
  <si>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</si>
  <si>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</si>
  <si>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</si>
  <si>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</si>
  <si>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</si>
  <si>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</si>
  <si>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</si>
  <si>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</si>
  <si>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</si>
  <si>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</si>
  <si>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</si>
  <si>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</si>
  <si>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</si>
  <si>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</si>
  <si>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</si>
  <si>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</si>
  <si>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</si>
  <si>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</si>
  <si>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</si>
  <si>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</si>
  <si>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</si>
  <si>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</si>
  <si>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</si>
  <si>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</si>
  <si>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</si>
  <si>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</si>
  <si>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</si>
  <si>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</si>
  <si>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</si>
  <si>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</si>
  <si>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</si>
  <si>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</si>
  <si>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</si>
  <si>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</si>
  <si>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</si>
  <si>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</si>
  <si>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</si>
  <si>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</si>
  <si>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</si>
  <si>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</si>
  <si>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</si>
  <si>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</si>
  <si>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</si>
  <si>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</si>
  <si>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</si>
  <si>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</si>
  <si>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</si>
  <si>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</si>
  <si>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</si>
  <si>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</si>
  <si>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</si>
  <si>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</si>
  <si>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</si>
  <si>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</si>
  <si>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</si>
  <si>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</si>
  <si>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</si>
  <si>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</si>
  <si>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</si>
  <si>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</si>
  <si>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</si>
  <si>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</si>
  <si>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</si>
  <si>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</si>
  <si>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</si>
  <si>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</si>
  <si>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</si>
  <si>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</si>
  <si>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</si>
  <si>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</si>
  <si>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</si>
  <si>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</si>
  <si>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</si>
  <si>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</si>
  <si>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</si>
  <si>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</si>
  <si>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</si>
  <si>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</si>
  <si>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</si>
  <si>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</si>
  <si>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</si>
  <si>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</si>
  <si>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</si>
  <si>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</si>
  <si>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</si>
  <si>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</si>
  <si>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</si>
  <si>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</si>
  <si>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</si>
  <si>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</si>
  <si>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</si>
  <si>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</si>
  <si>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</si>
  <si>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</si>
  <si>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</si>
  <si>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</si>
  <si>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</si>
  <si>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</si>
  <si>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</si>
  <si>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</si>
  <si>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</si>
  <si>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</si>
  <si>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</si>
  <si>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</si>
  <si>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</si>
  <si>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</si>
  <si>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</si>
  <si>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</si>
  <si>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</si>
  <si>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</si>
  <si>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</si>
  <si>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</si>
  <si>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</si>
  <si>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</si>
  <si>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</si>
  <si>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</si>
  <si>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</si>
  <si>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</si>
  <si>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</si>
  <si>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</si>
  <si>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</si>
  <si>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</si>
  <si>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</si>
  <si>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</si>
  <si>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</si>
  <si>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</si>
  <si>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</si>
  <si>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</si>
  <si>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</si>
  <si>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</si>
  <si>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</si>
  <si>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</si>
  <si>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</si>
  <si>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</si>
  <si>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</si>
  <si>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</si>
  <si>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</si>
  <si>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</si>
  <si>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</si>
  <si>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</si>
  <si>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</si>
  <si>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</si>
  <si>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</si>
  <si>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</si>
  <si>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</si>
  <si>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</si>
  <si>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</si>
  <si>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</si>
  <si>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</si>
  <si>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</si>
  <si>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</si>
  <si>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</si>
  <si>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</si>
  <si>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</si>
  <si>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</si>
  <si>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</si>
  <si>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</si>
  <si>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</si>
  <si>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</si>
  <si>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</si>
  <si>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</si>
  <si>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</si>
  <si>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</si>
  <si>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</si>
  <si>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</si>
  <si>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</si>
  <si>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</si>
  <si>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</si>
  <si>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</si>
  <si>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</si>
  <si>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</si>
  <si>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</si>
  <si>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</si>
  <si>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</si>
  <si>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</si>
  <si>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</si>
  <si>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</si>
  <si>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</si>
  <si>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</si>
  <si>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</si>
  <si>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</si>
  <si>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</si>
  <si>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</si>
  <si>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</si>
  <si>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</si>
  <si>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</si>
  <si>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</si>
  <si>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</si>
  <si>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</si>
  <si>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</si>
  <si>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</si>
  <si>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</si>
  <si>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</si>
  <si>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</si>
  <si>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</si>
  <si>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</si>
  <si>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</si>
  <si>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</si>
  <si>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</si>
  <si>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</si>
  <si>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</si>
  <si>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</si>
  <si>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</si>
  <si>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</si>
  <si>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</si>
  <si>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</si>
  <si>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</si>
  <si>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</si>
  <si>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</si>
  <si>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</si>
  <si>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</si>
  <si>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</si>
  <si>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</si>
  <si>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</si>
  <si>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</si>
  <si>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</si>
  <si>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</si>
  <si>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</si>
  <si>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</si>
  <si>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</si>
  <si>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</si>
  <si>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</si>
  <si>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</si>
  <si>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</si>
  <si>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</si>
  <si>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</si>
  <si>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</si>
  <si>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</si>
  <si>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</si>
  <si>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</si>
  <si>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</si>
  <si>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</si>
  <si>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</si>
  <si>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</si>
  <si>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</si>
  <si>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</si>
  <si>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</si>
  <si>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</si>
  <si>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</si>
  <si>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</si>
  <si>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</si>
  <si>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</si>
  <si>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</si>
  <si>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</si>
  <si>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</si>
  <si>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</si>
  <si>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</si>
  <si>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</si>
  <si>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</si>
  <si>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</si>
  <si>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</si>
  <si>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</si>
  <si>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</si>
  <si>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</si>
  <si>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</si>
  <si>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</si>
  <si>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</si>
  <si>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</si>
  <si>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</si>
  <si>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</si>
  <si>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</si>
  <si>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</si>
  <si>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</si>
  <si>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</si>
  <si>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</si>
  <si>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</si>
  <si>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</si>
  <si>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</si>
  <si>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</si>
  <si>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</si>
  <si>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</si>
  <si>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</si>
  <si>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</si>
  <si>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</si>
  <si>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</si>
  <si>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</si>
  <si>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</si>
  <si>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</si>
  <si>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</si>
  <si>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</si>
  <si>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</si>
  <si>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</si>
  <si>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</si>
  <si>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</si>
  <si>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</si>
  <si>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</si>
  <si>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</si>
  <si>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</si>
  <si>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</si>
  <si>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</si>
  <si>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</si>
  <si>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</si>
  <si>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</si>
  <si>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</si>
  <si>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</si>
  <si>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</si>
  <si>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</si>
  <si>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</si>
  <si>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</si>
  <si>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</si>
  <si>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</si>
  <si>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</si>
  <si>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</si>
  <si>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</si>
  <si>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</si>
  <si>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</si>
  <si>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</si>
  <si>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</si>
  <si>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</si>
  <si>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</si>
  <si>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</si>
  <si>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</si>
  <si>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</si>
  <si>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</si>
  <si>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</si>
  <si>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</si>
  <si>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</si>
  <si>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</si>
  <si>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</si>
  <si>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</si>
  <si>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</si>
  <si>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</si>
  <si>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</si>
  <si>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</si>
  <si>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</si>
  <si>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</si>
  <si>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</si>
  <si>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</si>
  <si>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</si>
  <si>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</si>
  <si>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</si>
  <si>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</si>
  <si>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</si>
  <si>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</si>
  <si>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</si>
  <si>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</si>
  <si>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</si>
  <si>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</si>
  <si>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</si>
  <si>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</si>
  <si>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</si>
  <si>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</si>
  <si>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</si>
  <si>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</si>
  <si>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</si>
  <si>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</si>
  <si>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</si>
  <si>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</si>
  <si>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</si>
  <si>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</si>
  <si>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</si>
  <si>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</si>
  <si>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</si>
  <si>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</si>
  <si>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</si>
  <si>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</si>
  <si>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</si>
  <si>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</si>
  <si>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</si>
  <si>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</si>
  <si>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</si>
  <si>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</si>
  <si>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</si>
  <si>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</si>
  <si>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</si>
  <si>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</si>
  <si>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</si>
  <si>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</si>
  <si>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</si>
  <si>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</si>
  <si>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</si>
  <si>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</si>
  <si>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</si>
  <si>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</si>
  <si>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</si>
  <si>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</si>
  <si>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</si>
  <si>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</si>
  <si>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</si>
  <si>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</si>
  <si>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</si>
  <si>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</si>
  <si>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</si>
  <si>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</si>
  <si>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</si>
  <si>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</si>
  <si>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</si>
  <si>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</si>
  <si>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</si>
  <si>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</si>
  <si>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</si>
  <si>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</si>
  <si>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</si>
  <si>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</si>
  <si>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</si>
  <si>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</si>
  <si>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</si>
  <si>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</si>
  <si>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</si>
  <si>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</si>
  <si>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</si>
  <si>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</si>
  <si>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</si>
  <si>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</si>
  <si>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</si>
  <si>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</si>
  <si>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</si>
  <si>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</si>
  <si>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</si>
  <si>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</si>
  <si>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</si>
  <si>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</si>
  <si>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</si>
  <si>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</si>
  <si>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</si>
  <si>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</si>
  <si>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</si>
  <si>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</si>
  <si>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</si>
  <si>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</si>
  <si>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</si>
  <si>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</si>
  <si>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</si>
  <si>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</si>
  <si>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</si>
  <si>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</si>
  <si>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</si>
  <si>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</si>
  <si>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</si>
  <si>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</si>
  <si>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</si>
  <si>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</si>
  <si>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</si>
  <si>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</si>
  <si>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</si>
  <si>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</si>
  <si>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</si>
  <si>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</si>
  <si>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</si>
  <si>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</si>
  <si>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</si>
  <si>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</si>
  <si>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</si>
  <si>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</si>
  <si>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</si>
  <si>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</si>
  <si>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</si>
  <si>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</si>
  <si>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</si>
  <si>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</si>
  <si>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</si>
  <si>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</si>
  <si>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</si>
  <si>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</si>
  <si>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</si>
  <si>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</si>
  <si>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</si>
  <si>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</si>
  <si>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</si>
  <si>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</si>
  <si>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</si>
  <si>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</si>
  <si>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</si>
  <si>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</si>
  <si>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</si>
  <si>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</si>
  <si>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</si>
  <si>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</si>
  <si>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</si>
  <si>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</si>
  <si>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</si>
  <si>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</si>
  <si>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</si>
  <si>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</si>
  <si>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</si>
  <si>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</si>
  <si>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</si>
  <si>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</si>
  <si>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</si>
  <si>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</si>
  <si>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</si>
  <si>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</si>
  <si>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</si>
  <si>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</si>
  <si>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</si>
  <si>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</si>
  <si>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</si>
  <si>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</si>
  <si>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</si>
  <si>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</si>
  <si>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</si>
  <si>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</si>
  <si>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</si>
  <si>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</si>
  <si>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</si>
  <si>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</si>
  <si>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</si>
  <si>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</si>
  <si>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</si>
  <si>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</si>
  <si>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</si>
  <si>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</si>
  <si>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</si>
  <si>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</si>
  <si>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</si>
  <si>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</si>
  <si>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</si>
  <si>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</si>
  <si>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</si>
  <si>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</si>
  <si>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</si>
  <si>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</si>
  <si>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</si>
  <si>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</si>
  <si>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</si>
  <si>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</si>
  <si>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</si>
  <si>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</si>
  <si>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</si>
  <si>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</si>
  <si>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</si>
  <si>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</si>
  <si>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</si>
  <si>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</si>
  <si>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</si>
  <si>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</si>
  <si>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</si>
  <si>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</si>
  <si>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</si>
  <si>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</si>
  <si>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</si>
  <si>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</si>
  <si>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</si>
  <si>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</si>
  <si>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</si>
  <si>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</si>
  <si>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</si>
  <si>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</si>
  <si>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</si>
  <si>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</si>
  <si>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</si>
  <si>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</si>
  <si>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</si>
  <si>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</si>
  <si>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</si>
  <si>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</si>
  <si>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</si>
  <si>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</si>
  <si>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</si>
  <si>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</si>
  <si>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</si>
  <si>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</si>
  <si>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</si>
  <si>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</si>
  <si>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</si>
  <si>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</si>
  <si>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</si>
  <si>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</si>
  <si>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</si>
  <si>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</si>
  <si>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</si>
  <si>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</si>
  <si>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</si>
  <si>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</si>
  <si>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</si>
  <si>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</si>
  <si>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</si>
  <si>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</si>
  <si>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</si>
  <si>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</si>
  <si>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</si>
  <si>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</si>
  <si>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</si>
  <si>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</si>
  <si>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</si>
  <si>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</si>
  <si>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</si>
  <si>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</si>
  <si>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</si>
  <si>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</si>
  <si>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</si>
  <si>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</si>
  <si>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</si>
  <si>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</si>
  <si>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</si>
  <si>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</si>
  <si>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</si>
  <si>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</si>
  <si>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</si>
  <si>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</si>
  <si>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</si>
  <si>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</si>
  <si>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</si>
  <si>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</si>
  <si>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</si>
  <si>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</si>
  <si>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</si>
  <si>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</si>
  <si>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</si>
  <si>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</si>
  <si>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</si>
  <si>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</si>
  <si>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</si>
  <si>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</si>
  <si>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</si>
  <si>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</si>
  <si>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</si>
  <si>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</si>
  <si>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</si>
  <si>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</si>
  <si>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</si>
  <si>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</si>
  <si>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</si>
  <si>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</si>
  <si>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</si>
  <si>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</si>
  <si>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</si>
  <si>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</si>
  <si>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</si>
  <si>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</si>
  <si>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</si>
  <si>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</si>
  <si>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</si>
  <si>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</si>
  <si>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</si>
  <si>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</si>
  <si>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</si>
  <si>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</si>
  <si>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</si>
  <si>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</si>
  <si>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</si>
  <si>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</si>
  <si>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</si>
  <si>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</si>
  <si>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</si>
  <si>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</si>
  <si>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</si>
  <si>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</si>
  <si>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</si>
  <si>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</si>
  <si>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</si>
  <si>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</si>
  <si>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</si>
  <si>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</si>
  <si>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</si>
  <si>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</si>
  <si>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</si>
  <si>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</si>
  <si>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</si>
  <si>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</si>
  <si>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</si>
  <si>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</si>
  <si>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</si>
  <si>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</si>
  <si>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</si>
  <si>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</si>
  <si>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</si>
  <si>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</si>
  <si>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</si>
  <si>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</si>
  <si>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</si>
  <si>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</si>
  <si>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</si>
  <si>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</si>
  <si>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</si>
  <si>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</si>
  <si>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</si>
  <si>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</si>
  <si>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</si>
  <si>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</si>
  <si>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</si>
  <si>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</si>
  <si>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</si>
  <si>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</si>
  <si>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</si>
  <si>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</si>
  <si>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</si>
  <si>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</si>
  <si>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</si>
  <si>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</si>
  <si>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</si>
  <si>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</si>
  <si>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</si>
  <si>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</si>
  <si>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</si>
  <si>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</si>
  <si>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</si>
  <si>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</si>
  <si>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</si>
  <si>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</si>
  <si>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</si>
  <si>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</si>
  <si>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</si>
  <si>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</si>
  <si>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</si>
  <si>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</si>
  <si>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</si>
  <si>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</si>
  <si>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</si>
  <si>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</si>
  <si>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</si>
  <si>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</si>
  <si>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</si>
  <si>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</si>
  <si>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</si>
  <si>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</si>
  <si>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</si>
  <si>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</si>
  <si>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</si>
  <si>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</si>
  <si>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</si>
  <si>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</si>
  <si>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</si>
  <si>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</si>
  <si>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</si>
  <si>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</si>
  <si>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</si>
  <si>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</si>
  <si>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</si>
  <si>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</si>
  <si>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</si>
  <si>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</si>
  <si>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</si>
  <si>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</si>
  <si>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</si>
  <si>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</si>
  <si>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</si>
  <si>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</si>
  <si>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</si>
  <si>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</si>
  <si>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</si>
  <si>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</si>
  <si>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</si>
  <si>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</si>
  <si>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</si>
  <si>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</si>
  <si>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</si>
  <si>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</si>
  <si>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</si>
  <si>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</si>
  <si>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</si>
  <si>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</si>
  <si>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</si>
  <si>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</si>
  <si>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</si>
  <si>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</si>
  <si>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</si>
  <si>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</si>
  <si>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</si>
  <si>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</si>
  <si>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</si>
  <si>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</si>
  <si>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</si>
  <si>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</si>
  <si>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</si>
  <si>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</si>
  <si>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</si>
  <si>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</si>
  <si>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</si>
  <si>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</si>
  <si>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</si>
  <si>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</si>
  <si>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</si>
  <si>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</si>
  <si>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</si>
  <si>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</si>
  <si>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</si>
  <si>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</si>
  <si>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</si>
  <si>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</si>
  <si>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</si>
  <si>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</si>
  <si>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</si>
  <si>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</si>
  <si>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</si>
  <si>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</si>
  <si>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</si>
  <si>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</si>
  <si>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</si>
  <si>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</si>
  <si>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</si>
  <si>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</si>
  <si>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</si>
  <si>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</si>
  <si>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</si>
  <si>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</si>
  <si>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</si>
  <si>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</si>
  <si>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</si>
  <si>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</si>
  <si>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</si>
  <si>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</si>
  <si>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</si>
  <si>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</si>
  <si>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</si>
  <si>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</si>
  <si>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</si>
  <si>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</si>
  <si>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</si>
  <si>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</si>
  <si>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</si>
  <si>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</si>
  <si>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</si>
  <si>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</si>
  <si>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</si>
  <si>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</si>
  <si>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</si>
  <si>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</si>
  <si>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</si>
  <si>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</si>
  <si>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</si>
  <si>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</si>
  <si>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</si>
  <si>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</si>
  <si>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</si>
  <si>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</si>
  <si>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</si>
  <si>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</si>
  <si>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</si>
  <si>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</si>
  <si>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</si>
  <si>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</si>
  <si>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</si>
  <si>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</si>
  <si>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</si>
  <si>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</si>
  <si>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</si>
  <si>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</si>
  <si>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</si>
  <si>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</si>
  <si>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</si>
  <si>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</si>
  <si>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</si>
  <si>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</si>
  <si>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</si>
  <si>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</si>
  <si>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</si>
  <si>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</si>
  <si>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</si>
  <si>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</si>
  <si>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</si>
  <si>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</si>
  <si>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</si>
  <si>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</si>
  <si>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</si>
  <si>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</si>
  <si>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</si>
  <si>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</si>
  <si>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</si>
  <si>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</si>
  <si>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</si>
  <si>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</si>
  <si>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</si>
  <si>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</si>
  <si>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</si>
  <si>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</si>
  <si>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</si>
  <si>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</si>
  <si>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</si>
  <si>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</si>
  <si>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</si>
  <si>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</si>
  <si>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</si>
  <si>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</si>
  <si>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</si>
  <si>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</si>
  <si>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</si>
  <si>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</si>
  <si>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</si>
  <si>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</si>
  <si>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</si>
  <si>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</si>
  <si>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</si>
  <si>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</si>
  <si>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</si>
  <si>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</si>
  <si>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</si>
  <si>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</si>
  <si>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</si>
  <si>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</si>
  <si>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</si>
  <si>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</si>
  <si>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</si>
  <si>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</si>
  <si>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</si>
  <si>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</si>
  <si>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</si>
  <si>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</si>
  <si>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</si>
  <si>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</si>
  <si>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</si>
  <si>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</si>
  <si>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</si>
  <si>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</si>
  <si>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</si>
  <si>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</si>
  <si>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</si>
  <si>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</si>
  <si>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</si>
  <si>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</si>
  <si>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</si>
  <si>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</si>
  <si>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</si>
  <si>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</si>
  <si>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</si>
  <si>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</si>
  <si>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</si>
  <si>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</si>
  <si>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</si>
  <si>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</si>
  <si>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</si>
  <si>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</si>
  <si>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</si>
  <si>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</si>
  <si>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</si>
  <si>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</si>
  <si>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</si>
  <si>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</si>
  <si>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</si>
  <si>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</si>
  <si>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</si>
  <si>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</si>
  <si>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</si>
  <si>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</si>
  <si>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</si>
  <si>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</si>
  <si>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</si>
  <si>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</si>
  <si>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</si>
  <si>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</si>
  <si>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</si>
  <si>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</si>
  <si>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</si>
  <si>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</si>
  <si>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</si>
  <si>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</si>
  <si>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</si>
  <si>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</si>
  <si>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</si>
  <si>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</si>
  <si>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</si>
  <si>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</si>
  <si>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</si>
  <si>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</si>
  <si>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</si>
  <si>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</si>
  <si>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</si>
  <si>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</si>
  <si>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</si>
  <si>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</si>
  <si>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</si>
  <si>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</si>
  <si>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</si>
  <si>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</si>
  <si>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</si>
  <si>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</si>
  <si>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</si>
  <si>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</si>
  <si>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</si>
  <si>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</si>
  <si>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</si>
  <si>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</si>
  <si>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</si>
  <si>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</si>
  <si>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</si>
  <si>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</si>
  <si>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</si>
  <si>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</si>
  <si>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</si>
  <si>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</si>
  <si>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</si>
  <si>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</si>
  <si>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</si>
  <si>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</si>
  <si>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</si>
  <si>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</si>
  <si>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</si>
  <si>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</si>
  <si>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</si>
  <si>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</si>
  <si>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</si>
  <si>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</si>
  <si>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</si>
  <si>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</si>
  <si>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</si>
  <si>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</si>
  <si>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</si>
  <si>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</si>
  <si>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</si>
  <si>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</si>
  <si>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</si>
  <si>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</si>
  <si>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</si>
  <si>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</si>
  <si>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</si>
  <si>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</si>
  <si>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</si>
  <si>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</si>
  <si>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</si>
  <si>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</si>
  <si>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</si>
  <si>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</si>
  <si>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</si>
  <si>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</si>
  <si>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</si>
  <si>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</si>
  <si>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</si>
  <si>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</si>
  <si>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</si>
  <si>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</si>
  <si>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</si>
  <si>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</si>
  <si>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</si>
  <si>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</si>
  <si>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</si>
  <si>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</si>
  <si>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</si>
  <si>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</si>
  <si>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</si>
  <si>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</si>
  <si>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</si>
  <si>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</si>
  <si>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</si>
  <si>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</si>
  <si>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</si>
  <si>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</si>
  <si>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</si>
  <si>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</si>
  <si>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</si>
  <si>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</si>
  <si>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</si>
  <si>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</si>
  <si>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</si>
  <si>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</si>
  <si>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</si>
  <si>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</si>
  <si>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</si>
  <si>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</si>
  <si>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</si>
  <si>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</si>
  <si>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</si>
  <si>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</si>
  <si>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</si>
  <si>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</si>
  <si>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</si>
  <si>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</si>
  <si>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</si>
  <si>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</si>
  <si>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</si>
  <si>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</si>
  <si>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</si>
  <si>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</si>
  <si>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</si>
  <si>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</si>
  <si>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</si>
  <si>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</si>
  <si>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</si>
  <si>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</si>
  <si>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</si>
  <si>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</si>
  <si>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</si>
  <si>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</si>
  <si>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</si>
  <si>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</si>
  <si>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</si>
  <si>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</si>
  <si>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</si>
  <si>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</si>
  <si>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</si>
  <si>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</si>
  <si>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</si>
  <si>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</si>
  <si>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</si>
  <si>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</si>
  <si>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</si>
  <si>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</si>
  <si>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</si>
  <si>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</si>
  <si>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</si>
  <si>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</si>
  <si>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</si>
  <si>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</si>
  <si>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</si>
  <si>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</si>
  <si>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</si>
  <si>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</si>
  <si>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</si>
  <si>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</si>
  <si>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</si>
  <si>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</si>
  <si>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</si>
  <si>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</si>
  <si>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</si>
  <si>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</si>
  <si>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</si>
  <si>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</si>
  <si>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</si>
  <si>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</si>
  <si>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</si>
  <si>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</si>
  <si>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</si>
  <si>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</si>
  <si>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</si>
  <si>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</si>
  <si>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</si>
  <si>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</si>
  <si>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</si>
  <si>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</si>
  <si>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</si>
  <si>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</si>
  <si>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</si>
  <si>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</si>
  <si>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</si>
  <si>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</si>
  <si>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</si>
  <si>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</si>
  <si>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</si>
  <si>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</si>
  <si>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</si>
  <si>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</si>
  <si>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</si>
  <si>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</si>
  <si>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</si>
  <si>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</si>
  <si>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</si>
  <si>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</si>
  <si>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</si>
  <si>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</si>
  <si>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</si>
  <si>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</si>
  <si>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</si>
  <si>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</si>
  <si>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</si>
  <si>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</si>
  <si>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</si>
  <si>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</si>
  <si>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</si>
  <si>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</si>
  <si>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</si>
  <si>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</si>
  <si>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</si>
  <si>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</si>
  <si>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</si>
  <si>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</si>
  <si>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</si>
  <si>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</si>
  <si>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</si>
  <si>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</si>
  <si>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</si>
  <si>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</si>
  <si>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</si>
  <si>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</si>
  <si>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</si>
  <si>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</si>
  <si>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</si>
  <si>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</si>
  <si>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</si>
  <si>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</si>
  <si>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</si>
  <si>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</si>
  <si>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</si>
  <si>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</si>
  <si>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</si>
  <si>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</si>
  <si>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</si>
  <si>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</si>
  <si>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</si>
  <si>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</si>
  <si>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</si>
  <si>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</si>
  <si>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</si>
  <si>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</si>
  <si>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</si>
  <si>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</si>
  <si>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</si>
  <si>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</si>
  <si>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</si>
  <si>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</si>
  <si>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</si>
  <si>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</si>
  <si>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</si>
  <si>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</si>
  <si>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</si>
  <si>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</si>
  <si>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</si>
  <si>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</si>
  <si>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</si>
  <si>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</si>
  <si>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</si>
  <si>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</si>
  <si>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</si>
  <si>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</si>
  <si>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</si>
  <si>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</si>
  <si>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</si>
  <si>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</si>
  <si>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</si>
  <si>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</si>
  <si>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</si>
  <si>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</si>
  <si>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</si>
  <si>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</si>
  <si>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</si>
  <si>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</si>
  <si>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</si>
  <si>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</si>
  <si>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</si>
  <si>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</si>
  <si>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</si>
  <si>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</si>
  <si>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</si>
  <si>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</si>
  <si>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</si>
  <si>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</si>
  <si>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</si>
  <si>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</si>
  <si>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</si>
  <si>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</si>
  <si>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</si>
  <si>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</si>
  <si>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</si>
  <si>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</si>
  <si>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</si>
  <si>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</si>
  <si>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</si>
  <si>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</si>
  <si>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</si>
  <si>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</si>
  <si>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</si>
  <si>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</si>
  <si>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</si>
  <si>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</si>
  <si>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</si>
  <si>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</si>
  <si>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</si>
  <si>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</si>
  <si>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</si>
  <si>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</si>
  <si>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</si>
  <si>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</si>
  <si>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</si>
  <si>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</si>
  <si>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</si>
  <si>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</si>
  <si>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</si>
  <si>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</si>
  <si>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</si>
  <si>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</si>
  <si>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</si>
  <si>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</si>
  <si>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</si>
  <si>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</si>
  <si>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</si>
  <si>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</si>
  <si>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</si>
  <si>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</si>
  <si>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</si>
  <si>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</si>
  <si>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</si>
  <si>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</si>
  <si>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</si>
  <si>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</si>
  <si>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</si>
  <si>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</si>
  <si>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</si>
  <si>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</si>
  <si>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</si>
  <si>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</si>
  <si>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</si>
  <si>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</si>
  <si>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</si>
  <si>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</si>
  <si>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</si>
  <si>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</si>
  <si>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</si>
  <si>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</si>
  <si>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</si>
  <si>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</si>
  <si>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</si>
  <si>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</si>
  <si>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</si>
  <si>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</si>
  <si>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</si>
  <si>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</si>
  <si>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</si>
  <si>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</si>
  <si>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</si>
  <si>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</si>
  <si>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</si>
  <si>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</si>
  <si>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</si>
  <si>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</si>
  <si>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</si>
  <si>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</si>
  <si>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</si>
  <si>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</si>
  <si>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</si>
  <si>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</si>
  <si>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</si>
  <si>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</si>
  <si>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</si>
  <si>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</si>
  <si>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</si>
  <si>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</si>
  <si>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</si>
  <si>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</si>
  <si>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</si>
  <si>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</si>
  <si>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</si>
  <si>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</si>
  <si>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</si>
  <si>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</si>
  <si>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</si>
  <si>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</si>
  <si>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</si>
  <si>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</si>
  <si>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</si>
  <si>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</si>
  <si>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</si>
  <si>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</si>
  <si>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</si>
  <si>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</si>
  <si>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</si>
  <si>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</si>
  <si>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</si>
  <si>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</si>
  <si>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</si>
  <si>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</si>
  <si>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</si>
  <si>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</si>
  <si>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</si>
  <si>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</si>
  <si>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</si>
  <si>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</si>
  <si>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</si>
  <si>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</si>
  <si>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</si>
  <si>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</si>
  <si>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</si>
  <si>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</si>
  <si>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</si>
  <si>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</si>
  <si>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</si>
  <si>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</si>
  <si>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</si>
  <si>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</si>
  <si>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</si>
  <si>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</si>
  <si>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</si>
  <si>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</si>
  <si>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</si>
  <si>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</si>
  <si>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</si>
  <si>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</si>
  <si>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</si>
  <si>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</si>
  <si>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</si>
  <si>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</si>
  <si>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</si>
  <si>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</si>
  <si>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</si>
  <si>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</si>
  <si>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</si>
  <si>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</si>
  <si>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</si>
  <si>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</si>
  <si>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</si>
  <si>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</si>
  <si>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</si>
  <si>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</si>
  <si>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</si>
  <si>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</si>
  <si>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</si>
  <si>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</si>
  <si>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</si>
  <si>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</si>
  <si>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</si>
  <si>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</si>
  <si>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</si>
  <si>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</si>
  <si>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</si>
  <si>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</si>
  <si>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</si>
  <si>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</si>
  <si>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</si>
  <si>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</si>
  <si>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</si>
  <si>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</si>
  <si>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</si>
  <si>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</si>
  <si>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</si>
  <si>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</si>
  <si>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</si>
  <si>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</si>
  <si>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</si>
  <si>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</si>
  <si>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</si>
  <si>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</si>
  <si>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</si>
  <si>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</si>
  <si>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</si>
  <si>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</si>
  <si>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</si>
  <si>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</si>
  <si>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</si>
  <si>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</si>
  <si>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</si>
  <si>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</si>
  <si>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</si>
  <si>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</si>
  <si>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</si>
  <si>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</si>
  <si>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</si>
  <si>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</si>
  <si>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</si>
  <si>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</si>
  <si>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</si>
  <si>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</si>
  <si>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</si>
  <si>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</si>
  <si>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</si>
  <si>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</si>
  <si>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</si>
  <si>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</si>
  <si>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</si>
  <si>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</si>
  <si>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</si>
  <si>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</si>
  <si>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</si>
  <si>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</si>
  <si>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</si>
  <si>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</si>
  <si>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</si>
  <si>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</si>
  <si>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</si>
  <si>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</si>
  <si>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</si>
  <si>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</si>
  <si>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</si>
  <si>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</si>
  <si>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</si>
  <si>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</si>
  <si>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</si>
  <si>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</si>
  <si>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</si>
  <si>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</si>
  <si>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</si>
  <si>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</si>
  <si>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</si>
  <si>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</si>
  <si>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</si>
  <si>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</si>
  <si>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</si>
  <si>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</si>
  <si>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</si>
  <si>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</si>
  <si>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</si>
  <si>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</si>
  <si>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</si>
  <si>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</si>
  <si>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</si>
  <si>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</si>
  <si>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</si>
  <si>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</si>
  <si>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</si>
  <si>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</si>
  <si>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</si>
  <si>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</si>
  <si>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</si>
  <si>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</si>
  <si>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</si>
  <si>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</si>
  <si>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</si>
  <si>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</si>
  <si>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</si>
  <si>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</si>
  <si>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</si>
  <si>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</si>
  <si>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</si>
  <si>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</si>
  <si>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</si>
  <si>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</si>
  <si>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</si>
  <si>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</si>
  <si>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</si>
  <si>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</si>
  <si>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</si>
  <si>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</si>
  <si>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</si>
  <si>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</si>
  <si>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</si>
  <si>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</si>
  <si>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</si>
  <si>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</si>
  <si>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</si>
  <si>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</si>
  <si>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</si>
  <si>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</si>
  <si>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</si>
  <si>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</si>
  <si>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</si>
  <si>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</si>
  <si>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</si>
  <si>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</si>
  <si>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</si>
  <si>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</si>
  <si>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</si>
  <si>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</si>
  <si>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</si>
  <si>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</si>
  <si>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</si>
  <si>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</si>
  <si>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</si>
  <si>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</si>
  <si>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</si>
  <si>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</si>
  <si>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</si>
  <si>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</si>
  <si>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</si>
  <si>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</si>
  <si>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</si>
  <si>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</si>
  <si>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</si>
  <si>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</si>
  <si>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</si>
  <si>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</si>
  <si>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</si>
  <si>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</si>
  <si>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</si>
  <si>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</si>
  <si>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</si>
  <si>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</si>
  <si>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</si>
  <si>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</si>
  <si>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</si>
  <si>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</si>
  <si>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</si>
  <si>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</si>
  <si>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</si>
  <si>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</si>
  <si>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</si>
  <si>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</si>
  <si>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</si>
  <si>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</si>
  <si>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</si>
  <si>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</si>
  <si>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</si>
  <si>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</si>
  <si>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</si>
  <si>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</si>
  <si>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</si>
  <si>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</si>
  <si>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</si>
  <si>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</si>
  <si>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</si>
  <si>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</si>
  <si>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</si>
  <si>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</si>
  <si>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</si>
  <si>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</si>
  <si>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</si>
  <si>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</si>
  <si>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</si>
  <si>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</si>
  <si>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</si>
  <si>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</si>
  <si>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</si>
  <si>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</si>
  <si>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</si>
  <si>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</si>
  <si>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</si>
  <si>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</si>
  <si>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</si>
  <si>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</si>
  <si>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</si>
  <si>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</si>
  <si>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</si>
  <si>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</si>
  <si>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</si>
  <si>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</si>
  <si>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</si>
  <si>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</si>
  <si>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</si>
  <si>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</si>
  <si>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</si>
  <si>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</si>
  <si>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</si>
  <si>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</si>
  <si>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</si>
  <si>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</si>
  <si>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</si>
  <si>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</si>
  <si>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</si>
  <si>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</si>
  <si>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</si>
  <si>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</si>
  <si>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</si>
  <si>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</si>
  <si>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</si>
  <si>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</si>
  <si>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</si>
  <si>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</si>
  <si>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</si>
  <si>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</si>
  <si>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</si>
  <si>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</si>
  <si>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</si>
  <si>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</si>
  <si>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</si>
  <si>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</si>
  <si>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</si>
  <si>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</si>
  <si>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</si>
  <si>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</si>
  <si>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</si>
  <si>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</si>
  <si>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</si>
  <si>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</si>
  <si>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</si>
  <si>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</si>
  <si>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</si>
  <si>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</si>
  <si>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</si>
  <si>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</si>
  <si>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</si>
  <si>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</si>
  <si>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</si>
  <si>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</si>
  <si>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</si>
  <si>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</si>
  <si>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</si>
  <si>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</si>
  <si>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</si>
  <si>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</si>
  <si>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</si>
  <si>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</si>
  <si>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</si>
  <si>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</si>
  <si>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</si>
  <si>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</si>
  <si>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</si>
  <si>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</si>
  <si>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</si>
  <si>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</si>
  <si>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</si>
  <si>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</si>
  <si>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</si>
  <si>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</si>
  <si>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</si>
  <si>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</si>
  <si>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</si>
  <si>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</si>
  <si>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</si>
  <si>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</si>
  <si>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</si>
  <si>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</si>
  <si>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</si>
  <si>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</si>
  <si>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</si>
  <si>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</si>
  <si>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</si>
  <si>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</si>
  <si>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</si>
  <si>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</si>
  <si>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</si>
  <si>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</si>
  <si>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</si>
  <si>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</si>
  <si>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</si>
  <si>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</si>
  <si>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</si>
  <si>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</si>
  <si>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</si>
  <si>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</si>
  <si>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</si>
  <si>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</si>
  <si>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</si>
  <si>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</si>
  <si>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</si>
  <si>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</si>
  <si>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</si>
  <si>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</si>
  <si>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</si>
  <si>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</si>
  <si>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</si>
  <si>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</si>
  <si>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</si>
  <si>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</si>
  <si>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</si>
  <si>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</si>
  <si>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</si>
  <si>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</si>
  <si>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</si>
  <si>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</si>
  <si>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</si>
  <si>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</si>
  <si>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</si>
  <si>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</si>
  <si>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</si>
  <si>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</si>
  <si>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</si>
  <si>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</si>
  <si>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</si>
  <si>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</si>
  <si>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</si>
  <si>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</si>
  <si>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</si>
  <si>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</si>
  <si>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</si>
  <si>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</si>
  <si>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</si>
  <si>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</si>
  <si>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</si>
  <si>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</si>
  <si>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</si>
  <si>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</si>
  <si>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</si>
  <si>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</si>
  <si>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</si>
  <si>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</si>
  <si>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</si>
  <si>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</si>
  <si>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</si>
  <si>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</si>
  <si>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</si>
  <si>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</si>
  <si>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</si>
  <si>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</si>
  <si>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</si>
  <si>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</si>
  <si>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</si>
  <si>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</si>
  <si>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</si>
  <si>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</si>
  <si>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</si>
  <si>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</si>
  <si>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</si>
  <si>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</si>
  <si>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</si>
  <si>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</si>
  <si>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</si>
  <si>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</si>
  <si>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</si>
  <si>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</si>
  <si>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</si>
  <si>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</si>
  <si>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</si>
  <si>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</si>
  <si>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</si>
  <si>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</si>
  <si>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</si>
  <si>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</si>
  <si>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</si>
  <si>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</si>
  <si>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</si>
  <si>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</si>
  <si>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</si>
  <si>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</si>
  <si>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</si>
  <si>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</si>
  <si>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</si>
  <si>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</si>
  <si>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</si>
  <si>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</si>
  <si>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</si>
  <si>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</si>
  <si>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</si>
  <si>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</si>
  <si>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</si>
  <si>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</si>
  <si>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</si>
  <si>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</si>
  <si>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</si>
  <si>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</si>
  <si>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</si>
  <si>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</si>
  <si>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</si>
  <si>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</si>
  <si>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</si>
  <si>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</si>
  <si>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</si>
  <si>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</si>
  <si>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</si>
  <si>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</si>
  <si>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</si>
  <si>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</si>
  <si>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</si>
  <si>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</si>
  <si>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</si>
  <si>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</si>
  <si>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</si>
  <si>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</si>
  <si>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</si>
  <si>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</si>
  <si>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</si>
  <si>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</si>
  <si>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</si>
  <si>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</si>
  <si>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</si>
  <si>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</si>
  <si>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</si>
  <si>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</si>
  <si>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</si>
  <si>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</si>
  <si>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</si>
  <si>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</si>
  <si>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</si>
  <si>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</si>
  <si>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</si>
  <si>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</si>
  <si>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</si>
  <si>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</si>
  <si>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</si>
  <si>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</si>
  <si>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</si>
  <si>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</si>
  <si>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</si>
  <si>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</si>
  <si>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</si>
  <si>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</si>
  <si>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</si>
  <si>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</si>
  <si>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</si>
  <si>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</si>
  <si>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</si>
  <si>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</si>
  <si>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</si>
  <si>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</si>
  <si>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</si>
  <si>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</si>
  <si>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</si>
  <si>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</si>
  <si>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</si>
  <si>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</si>
  <si>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</si>
  <si>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</si>
  <si>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</si>
  <si>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</si>
  <si>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</si>
  <si>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</si>
  <si>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</si>
  <si>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</si>
  <si>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</si>
  <si>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</si>
  <si>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</si>
  <si>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</si>
  <si>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</si>
  <si>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</si>
  <si>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</si>
  <si>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</si>
  <si>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</si>
  <si>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</si>
  <si>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</si>
  <si>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</si>
  <si>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</si>
  <si>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</si>
  <si>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</si>
  <si>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</si>
  <si>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</si>
  <si>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</si>
  <si>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</si>
  <si>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</si>
  <si>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</si>
  <si>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</si>
  <si>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</si>
  <si>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</si>
  <si>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</si>
  <si>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</si>
  <si>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</si>
  <si>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</si>
  <si>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</si>
  <si>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</si>
  <si>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</si>
  <si>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</si>
  <si>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</si>
  <si>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</si>
  <si>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</si>
  <si>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</si>
  <si>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</si>
  <si>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</si>
  <si>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</si>
  <si>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</si>
  <si>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</si>
  <si>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</si>
  <si>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</si>
  <si>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</si>
  <si>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</si>
  <si>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</si>
  <si>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</si>
  <si>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</si>
  <si>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</si>
  <si>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</si>
  <si>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</si>
  <si>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</si>
  <si>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</si>
  <si>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</si>
  <si>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</si>
  <si>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</si>
  <si>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</si>
  <si>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</si>
  <si>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</si>
  <si>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</si>
  <si>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</si>
  <si>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</si>
  <si>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</si>
  <si>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</si>
  <si>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</si>
  <si>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</si>
  <si>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</si>
  <si>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</si>
  <si>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</si>
  <si>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</si>
  <si>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</si>
  <si>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</si>
  <si>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</si>
  <si>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</si>
  <si>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</si>
  <si>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</si>
  <si>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</si>
  <si>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</si>
  <si>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</si>
  <si>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</si>
  <si>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</si>
  <si>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</si>
  <si>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</si>
  <si>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</si>
  <si>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</si>
  <si>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</si>
  <si>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</si>
  <si>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</si>
  <si>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</si>
  <si>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</si>
  <si>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</si>
  <si>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</si>
  <si>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</si>
  <si>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</si>
  <si>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</si>
  <si>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</si>
  <si>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</si>
  <si>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</si>
  <si>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</si>
  <si>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</si>
  <si>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</si>
  <si>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</si>
  <si>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</si>
  <si>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</si>
  <si>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</si>
  <si>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</si>
  <si>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</si>
  <si>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</si>
  <si>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</si>
  <si>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</si>
  <si>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</si>
  <si>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</si>
  <si>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</si>
  <si>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</si>
  <si>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</si>
  <si>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</si>
  <si>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</si>
  <si>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</si>
  <si>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</si>
  <si>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</si>
  <si>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</si>
  <si>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</si>
  <si>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</si>
  <si>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</si>
  <si>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</si>
  <si>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</si>
  <si>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</si>
  <si>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</si>
  <si>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</si>
  <si>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</si>
  <si>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</si>
  <si>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</si>
  <si>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</si>
  <si>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</si>
  <si>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</si>
  <si>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</si>
  <si>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</si>
  <si>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</si>
  <si>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</si>
  <si>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</si>
  <si>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</si>
  <si>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</si>
  <si>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</si>
  <si>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</si>
  <si>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</si>
  <si>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</si>
  <si>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</si>
  <si>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</si>
  <si>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</si>
  <si>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</si>
  <si>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</si>
  <si>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</si>
  <si>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</si>
  <si>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</si>
  <si>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</si>
  <si>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</si>
  <si>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</si>
  <si>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</si>
  <si>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</si>
  <si>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</si>
  <si>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</si>
  <si>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</si>
  <si>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</si>
  <si>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</si>
  <si>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</si>
  <si>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</si>
  <si>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</si>
  <si>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</si>
  <si>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</si>
  <si>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</si>
  <si>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</si>
  <si>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</si>
  <si>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</si>
  <si>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</si>
  <si>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</si>
  <si>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</si>
  <si>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</si>
  <si>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</si>
  <si>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</si>
  <si>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</si>
  <si>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</si>
  <si>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</si>
  <si>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</si>
  <si>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</si>
  <si>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</si>
  <si>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</si>
  <si>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</si>
  <si>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</si>
  <si>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</si>
  <si>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</si>
  <si>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</si>
  <si>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</si>
  <si>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</si>
  <si>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</si>
  <si>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</si>
  <si>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</si>
  <si>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</si>
  <si>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</si>
  <si>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</si>
  <si>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</si>
  <si>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</si>
  <si>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</si>
  <si>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</si>
  <si>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</si>
  <si>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</si>
  <si>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</si>
  <si>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</si>
  <si>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</si>
  <si>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</si>
  <si>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</si>
  <si>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</si>
  <si>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</si>
  <si>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</si>
  <si>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</si>
  <si>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</si>
  <si>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</si>
  <si>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</si>
  <si>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</si>
  <si>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</si>
  <si>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</si>
  <si>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</si>
  <si>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</si>
  <si>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</si>
  <si>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</si>
  <si>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</si>
  <si>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</si>
  <si>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</si>
  <si>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</si>
  <si>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</si>
  <si>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</si>
  <si>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</si>
  <si>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</si>
  <si>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</si>
  <si>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</si>
  <si>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</si>
  <si>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</si>
  <si>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</si>
  <si>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</si>
  <si>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</si>
  <si>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</si>
  <si>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</si>
  <si>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</si>
  <si>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</si>
  <si>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</si>
  <si>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</si>
  <si>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</si>
  <si>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</si>
  <si>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</si>
  <si>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</si>
  <si>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</si>
  <si>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</si>
  <si>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</si>
  <si>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</si>
  <si>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</si>
  <si>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</si>
  <si>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</si>
  <si>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</si>
  <si>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</si>
  <si>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</si>
  <si>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</si>
  <si>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</si>
  <si>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</si>
  <si>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</si>
  <si>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</si>
  <si>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</si>
  <si>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</si>
  <si>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</si>
  <si>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</si>
  <si>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</si>
  <si>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</si>
  <si>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</si>
  <si>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</si>
  <si>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</si>
  <si>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</si>
  <si>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</si>
  <si>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</si>
  <si>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</si>
  <si>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</si>
  <si>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</si>
  <si>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</si>
  <si>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</si>
  <si>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</si>
  <si>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</si>
  <si>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</si>
  <si>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</si>
  <si>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</si>
  <si>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</si>
  <si>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</si>
  <si>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</si>
  <si>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</si>
  <si>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</si>
  <si>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</si>
  <si>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</si>
  <si>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</si>
  <si>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</si>
  <si>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</si>
  <si>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</si>
  <si>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</si>
  <si>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</si>
  <si>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</si>
  <si>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</si>
  <si>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</si>
  <si>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</si>
  <si>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</si>
  <si>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</si>
  <si>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</si>
  <si>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</si>
  <si>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</si>
  <si>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</si>
  <si>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</si>
  <si>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</si>
  <si>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</si>
  <si>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</si>
  <si>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</si>
  <si>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</si>
  <si>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</si>
  <si>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</si>
  <si>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</si>
  <si>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</si>
  <si>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</si>
  <si>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</si>
  <si>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</si>
  <si>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</si>
  <si>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</si>
  <si>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</si>
  <si>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</si>
  <si>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</si>
  <si>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</si>
  <si>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</si>
  <si>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</si>
  <si>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</si>
  <si>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</si>
  <si>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</si>
  <si>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</si>
  <si>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</si>
  <si>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</si>
  <si>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</si>
  <si>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</si>
  <si>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</si>
  <si>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</si>
  <si>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</si>
  <si>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</si>
  <si>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</si>
  <si>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</si>
  <si>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</si>
  <si>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</si>
  <si>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</si>
  <si>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</si>
  <si>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</si>
  <si>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</si>
  <si>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</si>
  <si>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</si>
  <si>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</si>
  <si>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</si>
  <si>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</si>
  <si>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</si>
  <si>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</si>
  <si>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</si>
  <si>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</si>
  <si>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</si>
  <si>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</si>
  <si>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</si>
  <si>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</si>
  <si>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</si>
  <si>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</si>
  <si>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</si>
  <si>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</si>
  <si>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</si>
  <si>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</si>
  <si>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</si>
  <si>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</si>
  <si>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</si>
  <si>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</si>
  <si>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</si>
  <si>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</si>
  <si>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</si>
  <si>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</si>
  <si>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</si>
  <si>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</si>
  <si>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</si>
  <si>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</si>
  <si>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</si>
  <si>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</si>
  <si>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</si>
  <si>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</si>
  <si>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</si>
  <si>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</si>
  <si>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</si>
  <si>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</si>
  <si>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</si>
  <si>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</si>
  <si>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</si>
  <si>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</si>
  <si>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</si>
  <si>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</si>
  <si>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</si>
  <si>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</si>
  <si>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</si>
  <si>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</si>
  <si>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</si>
  <si>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</si>
  <si>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</si>
  <si>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</si>
  <si>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</si>
  <si>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</si>
  <si>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</si>
  <si>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</si>
  <si>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</si>
  <si>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</si>
  <si>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</si>
  <si>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</si>
  <si>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</si>
  <si>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</si>
  <si>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</si>
  <si>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</si>
  <si>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</si>
  <si>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</si>
  <si>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</si>
  <si>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</si>
  <si>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</si>
  <si>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</si>
  <si>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</si>
  <si>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</si>
  <si>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</si>
  <si>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</si>
  <si>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</si>
  <si>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</si>
  <si>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</si>
  <si>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</si>
  <si>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</si>
  <si>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</si>
  <si>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</si>
  <si>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</si>
  <si>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</si>
  <si>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</si>
  <si>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</si>
  <si>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</si>
  <si>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</si>
  <si>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</si>
  <si>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</si>
  <si>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</si>
  <si>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</si>
  <si>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</si>
  <si>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</si>
  <si>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</si>
  <si>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</si>
  <si>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</si>
  <si>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</si>
  <si>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</si>
  <si>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</si>
  <si>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</si>
  <si>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</si>
  <si>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</si>
  <si>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</si>
  <si>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</si>
  <si>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</si>
  <si>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</si>
  <si>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</si>
  <si>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</si>
  <si>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</si>
  <si>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</si>
  <si>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</si>
  <si>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</si>
  <si>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</si>
  <si>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</si>
  <si>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</si>
  <si>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</si>
  <si>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</si>
  <si>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</si>
  <si>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</si>
  <si>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</si>
  <si>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</si>
  <si>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</si>
  <si>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</si>
  <si>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</si>
  <si>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</si>
  <si>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</si>
  <si>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</si>
  <si>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</si>
  <si>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</si>
  <si>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</si>
  <si>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</si>
  <si>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</si>
  <si>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</si>
  <si>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</si>
  <si>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</si>
  <si>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</si>
  <si>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</si>
  <si>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</si>
  <si>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</si>
  <si>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</si>
  <si>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</si>
  <si>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</si>
  <si>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</si>
  <si>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</si>
  <si>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</si>
  <si>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</si>
  <si>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</si>
  <si>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</si>
  <si>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</si>
  <si>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</si>
  <si>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</si>
  <si>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</si>
  <si>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</si>
  <si>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</si>
  <si>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</si>
  <si>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</si>
  <si>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</si>
  <si>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</si>
  <si>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</si>
  <si>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</si>
  <si>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</si>
  <si>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</si>
  <si>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</si>
  <si>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</si>
  <si>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</si>
  <si>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</si>
  <si>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</si>
  <si>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</si>
  <si>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</si>
  <si>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</si>
  <si>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</si>
  <si>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</si>
  <si>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</si>
  <si>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</si>
  <si>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</si>
  <si>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</si>
  <si>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</si>
  <si>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</si>
  <si>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</si>
  <si>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</si>
  <si>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</si>
  <si>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</si>
  <si>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</si>
  <si>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</si>
  <si>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</si>
  <si>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</si>
  <si>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</si>
  <si>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</si>
  <si>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</si>
  <si>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</si>
  <si>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</si>
  <si>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</si>
  <si>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</si>
  <si>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</si>
  <si>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</si>
  <si>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</si>
  <si>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</si>
  <si>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</si>
  <si>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</si>
  <si>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</si>
  <si>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</si>
  <si>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</si>
  <si>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</si>
  <si>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</si>
  <si>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</si>
  <si>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</si>
  <si>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</si>
  <si>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</si>
  <si>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</si>
  <si>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</si>
  <si>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</si>
  <si>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</si>
  <si>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</si>
  <si>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</si>
  <si>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</si>
  <si>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</si>
  <si>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</si>
  <si>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</si>
  <si>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</si>
  <si>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</si>
  <si>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</si>
  <si>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</si>
  <si>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</si>
  <si>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</si>
  <si>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</si>
  <si>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</si>
  <si>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</si>
  <si>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</si>
  <si>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</si>
  <si>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</si>
  <si>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</si>
  <si>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</si>
  <si>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</si>
  <si>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</si>
  <si>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</si>
  <si>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</si>
  <si>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</si>
  <si>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</si>
  <si>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</si>
  <si>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</si>
  <si>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</si>
  <si>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</si>
  <si>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</si>
  <si>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</si>
  <si>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</si>
  <si>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</si>
  <si>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</si>
  <si>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</si>
  <si>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</si>
  <si>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</si>
  <si>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</si>
  <si>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</si>
  <si>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</si>
  <si>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</si>
  <si>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</si>
  <si>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</si>
  <si>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</si>
  <si>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</si>
  <si>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</si>
  <si>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</si>
  <si>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</si>
  <si>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</si>
  <si>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</si>
  <si>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</si>
  <si>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</si>
  <si>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</si>
  <si>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</si>
  <si>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</si>
  <si>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</si>
  <si>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</si>
  <si>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</si>
  <si>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</si>
  <si>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</si>
  <si>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</si>
  <si>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</si>
  <si>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</si>
  <si>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</si>
  <si>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</si>
  <si>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</si>
  <si>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</si>
  <si>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</si>
  <si>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</si>
  <si>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</si>
  <si>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</si>
  <si>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</si>
  <si>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</si>
  <si>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</si>
  <si>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</si>
  <si>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</si>
  <si>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</si>
  <si>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</si>
  <si>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</si>
  <si>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</si>
  <si>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</si>
  <si>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</si>
  <si>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</si>
  <si>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</si>
  <si>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</si>
  <si>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</si>
  <si>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</si>
  <si>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</si>
  <si>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</si>
  <si>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</si>
  <si>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</si>
  <si>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</si>
  <si>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</si>
  <si>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</si>
  <si>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</si>
  <si>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</si>
  <si>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</si>
  <si>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</si>
  <si>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</si>
  <si>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</si>
  <si>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</si>
  <si>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</si>
  <si>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</si>
  <si>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</si>
  <si>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</si>
  <si>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</si>
  <si>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</si>
  <si>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</si>
  <si>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</si>
  <si>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</si>
  <si>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</si>
  <si>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</si>
  <si>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</si>
  <si>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</si>
  <si>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</si>
  <si>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</si>
  <si>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</si>
  <si>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</si>
  <si>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</si>
  <si>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</si>
  <si>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</si>
  <si>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</si>
  <si>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</si>
  <si>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</si>
  <si>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</si>
  <si>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</si>
  <si>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</si>
  <si>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</si>
  <si>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</si>
  <si>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</si>
  <si>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</si>
  <si>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</si>
  <si>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</si>
  <si>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</si>
  <si>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</si>
  <si>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</si>
  <si>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</si>
  <si>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</si>
  <si>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</si>
  <si>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</si>
  <si>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</si>
  <si>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</si>
  <si>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</si>
  <si>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</si>
  <si>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</si>
  <si>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</si>
  <si>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</si>
  <si>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</si>
  <si>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</si>
  <si>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</si>
  <si>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</si>
  <si>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</si>
  <si>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</si>
  <si>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</si>
  <si>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</si>
  <si>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</si>
  <si>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</si>
  <si>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</si>
  <si>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</si>
  <si>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</si>
  <si>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</si>
  <si>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</si>
  <si>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</si>
  <si>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</si>
  <si>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</si>
  <si>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</si>
  <si>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</si>
  <si>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</si>
  <si>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</si>
  <si>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</si>
  <si>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</si>
  <si>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</si>
  <si>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</si>
  <si>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</si>
  <si>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</si>
  <si>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</si>
  <si>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</si>
  <si>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</si>
  <si>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</si>
  <si>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</si>
  <si>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</si>
  <si>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</si>
  <si>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</si>
  <si>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</si>
  <si>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</si>
  <si>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</si>
  <si>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</si>
  <si>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</si>
  <si>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</si>
  <si>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</si>
  <si>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</si>
  <si>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</si>
  <si>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</si>
  <si>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</si>
  <si>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</si>
  <si>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</si>
  <si>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</si>
  <si>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</si>
  <si>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</si>
  <si>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</si>
  <si>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</si>
  <si>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</si>
  <si>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</si>
  <si>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</si>
  <si>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</si>
  <si>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</si>
  <si>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</si>
  <si>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</si>
  <si>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</si>
  <si>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</si>
  <si>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</si>
  <si>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</si>
  <si>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</si>
  <si>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</si>
  <si>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</si>
  <si>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</si>
  <si>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</si>
  <si>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</si>
  <si>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</si>
  <si>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</si>
  <si>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</si>
  <si>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</si>
  <si>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</si>
  <si>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</si>
  <si>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</si>
  <si>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</si>
  <si>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</si>
  <si>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</si>
  <si>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</si>
  <si>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</si>
  <si>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</si>
  <si>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</si>
  <si>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</si>
  <si>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</si>
  <si>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</si>
  <si>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</si>
  <si>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</si>
  <si>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</si>
  <si>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</si>
  <si>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</si>
  <si>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</si>
  <si>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</si>
  <si>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</si>
  <si>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</si>
  <si>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</si>
  <si>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</si>
  <si>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</si>
  <si>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</si>
  <si>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</si>
  <si>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</si>
  <si>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</si>
  <si>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</si>
  <si>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</si>
  <si>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</si>
  <si>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</si>
  <si>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</si>
  <si>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</si>
  <si>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</si>
  <si>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</si>
  <si>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</si>
  <si>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</si>
  <si>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</si>
  <si>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</si>
  <si>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</si>
  <si>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</si>
  <si>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</si>
  <si>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</si>
  <si>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</si>
  <si>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</si>
  <si>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</si>
  <si>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</si>
  <si>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</si>
  <si>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</si>
  <si>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</si>
  <si>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</si>
  <si>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</si>
  <si>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</si>
  <si>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</si>
  <si>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</si>
  <si>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</si>
  <si>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</si>
  <si>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</si>
  <si>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</si>
  <si>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</si>
  <si>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</si>
  <si>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</si>
  <si>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</si>
  <si>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</si>
  <si>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</si>
  <si>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</si>
  <si>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</si>
  <si>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</si>
  <si>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</si>
  <si>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</si>
  <si>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</si>
  <si>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</si>
  <si>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</si>
  <si>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</si>
  <si>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</si>
  <si>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</si>
  <si>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</si>
  <si>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</si>
  <si>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</si>
  <si>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</si>
  <si>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</si>
  <si>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</si>
  <si>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</si>
  <si>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</si>
  <si>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</si>
  <si>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</si>
  <si>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</si>
  <si>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</si>
  <si>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</si>
  <si>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</si>
  <si>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</si>
  <si>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</si>
  <si>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</si>
  <si>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</si>
  <si>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</si>
  <si>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</si>
  <si>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</si>
  <si>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</si>
  <si>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</si>
  <si>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</si>
  <si>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</si>
  <si>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</si>
  <si>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</si>
  <si>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</si>
  <si>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</si>
  <si>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</si>
  <si>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</si>
  <si>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</si>
  <si>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</si>
  <si>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</si>
  <si>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</si>
  <si>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</si>
  <si>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</si>
  <si>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</si>
  <si>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</si>
  <si>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</si>
  <si>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</si>
  <si>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</si>
  <si>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</si>
  <si>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</si>
  <si>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</si>
  <si>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</si>
  <si>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</si>
  <si>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</si>
  <si>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</si>
  <si>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</si>
  <si>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</si>
  <si>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</si>
  <si>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</si>
  <si>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</si>
  <si>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</si>
  <si>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</si>
  <si>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</si>
  <si>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</si>
  <si>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</si>
  <si>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</si>
  <si>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</si>
  <si>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</si>
  <si>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</si>
  <si>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</si>
  <si>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</si>
  <si>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</si>
  <si>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</si>
  <si>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</si>
  <si>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</si>
  <si>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</si>
  <si>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</si>
  <si>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</si>
  <si>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</si>
  <si>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</si>
  <si>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</si>
  <si>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</si>
  <si>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</si>
  <si>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</si>
  <si>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</si>
  <si>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</si>
  <si>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</si>
  <si>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</si>
  <si>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</si>
  <si>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</si>
  <si>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</si>
  <si>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</si>
  <si>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</si>
  <si>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</si>
  <si>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</si>
  <si>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</si>
  <si>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</si>
  <si>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</si>
  <si>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</si>
  <si>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</si>
  <si>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</si>
  <si>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</si>
  <si>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</si>
  <si>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</si>
  <si>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</si>
  <si>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</si>
  <si>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</si>
  <si>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</si>
  <si>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</si>
  <si>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</si>
  <si>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</si>
  <si>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</si>
  <si>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</si>
  <si>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</si>
  <si>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</si>
  <si>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</si>
  <si>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</si>
  <si>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</si>
  <si>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</si>
  <si>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</si>
  <si>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</si>
  <si>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</si>
  <si>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</si>
  <si>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</si>
  <si>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</si>
  <si>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</si>
  <si>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</si>
  <si>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</si>
  <si>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</si>
  <si>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</si>
  <si>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</si>
  <si>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</si>
  <si>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</si>
  <si>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</si>
  <si>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</si>
  <si>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</si>
  <si>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</si>
  <si>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</si>
  <si>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</si>
  <si>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</si>
  <si>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</si>
  <si>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</si>
  <si>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</si>
  <si>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</si>
  <si>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</si>
  <si>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</si>
  <si>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</si>
  <si>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</si>
  <si>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</si>
  <si>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</si>
  <si>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</si>
  <si>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</si>
  <si>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</si>
  <si>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</si>
  <si>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</si>
  <si>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</si>
  <si>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</si>
  <si>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</si>
  <si>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</si>
  <si>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</si>
  <si>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</si>
  <si>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</si>
  <si>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</si>
  <si>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</si>
  <si>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</si>
  <si>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</si>
  <si>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</si>
  <si>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</si>
  <si>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</si>
  <si>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</si>
  <si>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</si>
  <si>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</si>
  <si>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</si>
  <si>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</si>
  <si>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</si>
  <si>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</si>
  <si>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</si>
  <si>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</si>
  <si>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</si>
  <si>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</si>
  <si>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</si>
  <si>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</si>
  <si>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</si>
  <si>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</si>
  <si>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</si>
  <si>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</si>
  <si>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</si>
  <si>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</si>
  <si>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</si>
  <si>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</si>
  <si>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</si>
  <si>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</si>
  <si>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</si>
  <si>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</si>
  <si>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</si>
  <si>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</si>
  <si>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</si>
  <si>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</si>
  <si>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</si>
  <si>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</si>
  <si>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</si>
  <si>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</si>
  <si>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</si>
  <si>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</si>
  <si>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</si>
  <si>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</si>
  <si>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</si>
  <si>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</si>
  <si>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</si>
  <si>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</si>
  <si>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</si>
  <si>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</si>
  <si>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</si>
  <si>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</si>
  <si>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</si>
  <si>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</si>
  <si>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</si>
  <si>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</si>
  <si>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</si>
  <si>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</si>
  <si>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</si>
  <si>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</si>
  <si>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</si>
  <si>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</si>
  <si>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</si>
  <si>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</si>
  <si>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</si>
  <si>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</si>
  <si>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</si>
  <si>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</si>
  <si>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</si>
  <si>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</si>
  <si>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</si>
  <si>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</si>
  <si>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</si>
  <si>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</si>
  <si>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</si>
  <si>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</si>
  <si>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</si>
  <si>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</si>
  <si>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</si>
  <si>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</si>
  <si>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</si>
  <si>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</si>
  <si>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</si>
  <si>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</si>
  <si>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</si>
  <si>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</si>
  <si>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</si>
  <si>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</si>
  <si>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</si>
  <si>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</si>
  <si>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</si>
  <si>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</si>
  <si>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</si>
  <si>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</si>
  <si>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</si>
  <si>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</si>
  <si>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</si>
  <si>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</si>
  <si>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</si>
  <si>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</si>
  <si>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</si>
  <si>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</si>
  <si>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</si>
  <si>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</si>
  <si>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</si>
  <si>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</si>
  <si>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</si>
  <si>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</si>
  <si>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</si>
  <si>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</si>
  <si>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</si>
  <si>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</si>
  <si>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</si>
  <si>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</si>
  <si>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</si>
  <si>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</si>
  <si>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</si>
  <si>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</si>
  <si>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</si>
  <si>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</si>
  <si>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</si>
  <si>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</si>
  <si>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</si>
  <si>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</si>
  <si>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</si>
  <si>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</si>
  <si>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</si>
  <si>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</si>
  <si>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</si>
  <si>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</si>
  <si>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</si>
  <si>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</si>
  <si>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</si>
  <si>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</si>
  <si>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</si>
  <si>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</si>
  <si>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</si>
  <si>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</si>
  <si>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</si>
  <si>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</si>
  <si>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</si>
  <si>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</si>
  <si>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</si>
  <si>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</si>
  <si>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</si>
  <si>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</si>
  <si>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</si>
  <si>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</si>
  <si>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</si>
  <si>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</si>
  <si>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</si>
  <si>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</si>
  <si>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</si>
  <si>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</si>
  <si>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</si>
  <si>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</si>
  <si>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</si>
  <si>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</si>
  <si>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</si>
  <si>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</si>
  <si>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</si>
  <si>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</si>
  <si>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</si>
  <si>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</si>
  <si>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</si>
  <si>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</si>
  <si>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</si>
  <si>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</si>
  <si>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</si>
  <si>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</si>
  <si>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</si>
  <si>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</si>
  <si>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</si>
  <si>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</si>
  <si>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</si>
  <si>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</si>
  <si>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</si>
  <si>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</si>
  <si>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</si>
  <si>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</si>
  <si>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</si>
  <si>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</si>
  <si>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</si>
  <si>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</si>
  <si>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</si>
  <si>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</si>
  <si>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</si>
  <si>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</si>
  <si>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</si>
  <si>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</si>
  <si>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</si>
  <si>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</si>
  <si>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</si>
  <si>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</si>
  <si>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</si>
  <si>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</si>
  <si>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</si>
  <si>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</si>
  <si>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</si>
  <si>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</si>
  <si>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</si>
  <si>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</si>
  <si>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</si>
  <si>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</si>
  <si>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</si>
  <si>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</si>
  <si>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</si>
  <si>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</si>
  <si>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</si>
  <si>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</si>
  <si>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</si>
  <si>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</si>
  <si>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</si>
  <si>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</si>
  <si>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</si>
  <si>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</si>
  <si>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</si>
  <si>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</si>
  <si>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</si>
  <si>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</si>
  <si>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</si>
  <si>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</si>
  <si>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</si>
  <si>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</si>
  <si>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</si>
  <si>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</si>
  <si>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</si>
  <si>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</si>
  <si>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</si>
  <si>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</si>
  <si>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</si>
  <si>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</si>
  <si>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</si>
  <si>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</si>
  <si>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</si>
  <si>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</si>
  <si>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</si>
  <si>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</si>
  <si>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</si>
  <si>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</si>
  <si>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</si>
  <si>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</si>
  <si>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</si>
  <si>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</si>
  <si>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</si>
  <si>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</si>
  <si>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</si>
  <si>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</si>
  <si>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</si>
  <si>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</si>
  <si>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</si>
  <si>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</si>
  <si>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</si>
  <si>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</si>
  <si>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</si>
  <si>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</si>
  <si>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</si>
  <si>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</si>
  <si>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</si>
  <si>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</si>
  <si>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</si>
  <si>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</si>
  <si>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</si>
  <si>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</si>
  <si>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</si>
  <si>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</si>
  <si>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</si>
  <si>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</si>
  <si>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</si>
  <si>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</si>
  <si>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</si>
  <si>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</si>
  <si>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</si>
  <si>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</si>
  <si>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</si>
  <si>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</si>
  <si>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</si>
  <si>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</si>
  <si>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</si>
  <si>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</si>
  <si>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</si>
  <si>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</si>
  <si>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</si>
  <si>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</si>
  <si>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</si>
  <si>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</si>
  <si>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</si>
  <si>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</si>
  <si>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</si>
  <si>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</si>
  <si>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</si>
  <si>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</si>
  <si>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</si>
  <si>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</si>
  <si>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</si>
  <si>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</si>
  <si>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</si>
  <si>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</si>
  <si>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</si>
  <si>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</si>
  <si>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</si>
  <si>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</si>
  <si>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</si>
  <si>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</si>
  <si>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</si>
  <si>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</si>
  <si>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</si>
  <si>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</si>
  <si>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</si>
  <si>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</si>
  <si>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</si>
  <si>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</si>
  <si>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</si>
  <si>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</si>
  <si>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</si>
  <si>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</si>
  <si>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</si>
  <si>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</si>
  <si>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</si>
  <si>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</si>
  <si>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</si>
  <si>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</si>
  <si>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</si>
  <si>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</si>
  <si>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</si>
  <si>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</si>
  <si>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</si>
  <si>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</si>
  <si>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</si>
  <si>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</si>
  <si>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</si>
  <si>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</si>
  <si>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</si>
  <si>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</si>
  <si>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</si>
  <si>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</si>
  <si>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</si>
  <si>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</si>
  <si>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</si>
  <si>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</si>
  <si>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</si>
  <si>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</si>
  <si>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</si>
  <si>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</si>
  <si>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</si>
  <si>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</si>
  <si>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</si>
  <si>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</si>
  <si>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</si>
  <si>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</si>
  <si>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</si>
  <si>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</si>
  <si>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</si>
  <si>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</si>
  <si>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</si>
  <si>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</si>
  <si>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</si>
  <si>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</si>
  <si>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</si>
  <si>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</si>
  <si>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</si>
  <si>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</si>
  <si>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</si>
  <si>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</si>
  <si>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</si>
  <si>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</si>
  <si>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</si>
  <si>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</si>
  <si>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</si>
  <si>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</si>
  <si>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</si>
  <si>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</si>
  <si>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</si>
  <si>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</si>
  <si>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</si>
  <si>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</si>
  <si>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</si>
  <si>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</si>
  <si>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</si>
  <si>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</si>
  <si>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</si>
  <si>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</si>
  <si>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</si>
  <si>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</si>
  <si>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</si>
  <si>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</si>
  <si>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</si>
  <si>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</si>
  <si>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</si>
  <si>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</si>
  <si>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</si>
  <si>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</si>
  <si>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</si>
  <si>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</si>
  <si>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</si>
  <si>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</si>
  <si>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</si>
  <si>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</si>
  <si>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</si>
  <si>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</si>
  <si>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</si>
  <si>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</si>
  <si>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</si>
  <si>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</si>
  <si>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</si>
  <si>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</si>
  <si>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</si>
  <si>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</si>
  <si>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</si>
  <si>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</si>
  <si>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</si>
  <si>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</si>
  <si>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</si>
  <si>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</si>
  <si>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</si>
  <si>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</si>
  <si>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</si>
  <si>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</si>
  <si>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</si>
  <si>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</si>
  <si>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</si>
  <si>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</si>
  <si>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</si>
  <si>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</si>
  <si>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</si>
  <si>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</si>
  <si>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</si>
  <si>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</si>
  <si>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</si>
  <si>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</si>
  <si>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</si>
  <si>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</si>
  <si>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</si>
  <si>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</si>
  <si>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</si>
  <si>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</si>
  <si>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</si>
  <si>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</si>
  <si>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</si>
  <si>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</si>
  <si>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</si>
  <si>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</si>
  <si>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</si>
  <si>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</si>
  <si>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</si>
  <si>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</si>
  <si>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</si>
  <si>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</si>
  <si>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</si>
  <si>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</si>
  <si>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</si>
  <si>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</si>
  <si>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</si>
  <si>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</si>
  <si>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</si>
  <si>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</si>
  <si>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</si>
  <si>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</si>
  <si>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</si>
  <si>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</si>
  <si>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</si>
  <si>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</si>
  <si>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</si>
  <si>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</si>
  <si>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</si>
  <si>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</si>
  <si>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</si>
  <si>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</si>
  <si>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</si>
  <si>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</si>
  <si>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</si>
  <si>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</si>
  <si>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</si>
  <si>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</si>
  <si>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</si>
  <si>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</si>
  <si>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</si>
  <si>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</si>
  <si>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</si>
  <si>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</si>
  <si>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</si>
  <si>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</si>
  <si>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</si>
  <si>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</si>
  <si>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</si>
  <si>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</si>
  <si>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</si>
  <si>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</si>
  <si>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</si>
  <si>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</si>
  <si>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</si>
  <si>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</si>
  <si>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</si>
  <si>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</si>
  <si>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</si>
  <si>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</si>
  <si>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</si>
  <si>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</si>
  <si>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</si>
  <si>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</si>
  <si>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</si>
  <si>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</si>
  <si>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</si>
  <si>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</si>
  <si>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</si>
  <si>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</si>
  <si>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</si>
  <si>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</si>
  <si>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</si>
  <si>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</si>
  <si>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</si>
  <si>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</si>
  <si>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</si>
  <si>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</si>
  <si>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</si>
  <si>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</si>
  <si>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</si>
  <si>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</si>
  <si>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</si>
  <si>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</si>
  <si>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</si>
  <si>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</si>
  <si>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</si>
  <si>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</si>
  <si>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</si>
  <si>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</si>
  <si>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</si>
  <si>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</si>
  <si>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</si>
  <si>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</si>
  <si>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</si>
  <si>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</si>
  <si>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</si>
  <si>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</si>
  <si>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</si>
  <si>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</si>
  <si>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</si>
  <si>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</si>
  <si>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</si>
  <si>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</si>
  <si>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</si>
  <si>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</si>
  <si>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</si>
  <si>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</si>
  <si>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</si>
  <si>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</si>
  <si>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</si>
  <si>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</si>
  <si>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</si>
  <si>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</si>
  <si>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</si>
  <si>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</si>
  <si>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</si>
  <si>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</si>
  <si>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</si>
  <si>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</si>
  <si>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</si>
  <si>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</si>
  <si>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</si>
  <si>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</si>
  <si>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</si>
  <si>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</si>
  <si>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</si>
  <si>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</si>
  <si>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</si>
  <si>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</si>
  <si>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</si>
  <si>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</si>
  <si>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</si>
  <si>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</si>
  <si>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</si>
  <si>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</si>
  <si>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</si>
  <si>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</si>
  <si>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</si>
  <si>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</si>
  <si>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</si>
  <si>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</si>
  <si>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</si>
  <si>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</si>
  <si>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</si>
  <si>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</si>
  <si>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</si>
  <si>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</si>
  <si>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</si>
  <si>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</si>
  <si>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</si>
  <si>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</si>
  <si>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</si>
  <si>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</si>
  <si>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</si>
  <si>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</si>
  <si>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</si>
  <si>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</si>
  <si>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</si>
  <si>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</si>
  <si>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</si>
  <si>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</si>
  <si>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</si>
  <si>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</si>
  <si>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</si>
  <si>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</si>
  <si>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</si>
  <si>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</si>
  <si>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</si>
  <si>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</si>
  <si>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</si>
  <si>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</si>
  <si>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</si>
  <si>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</si>
  <si>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</si>
  <si>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</si>
  <si>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</si>
  <si>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</si>
  <si>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</si>
  <si>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</si>
  <si>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</si>
  <si>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</si>
  <si>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</si>
  <si>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</si>
  <si>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</si>
  <si>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</si>
  <si>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</si>
  <si>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</si>
  <si>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</si>
  <si>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</si>
  <si>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</si>
  <si>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</si>
  <si>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</si>
  <si>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</si>
  <si>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</si>
  <si>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</si>
  <si>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</si>
  <si>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</si>
  <si>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</si>
  <si>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</si>
  <si>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</si>
  <si>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</si>
  <si>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</si>
  <si>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</si>
  <si>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</si>
  <si>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</si>
  <si>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</si>
  <si>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</si>
  <si>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</si>
  <si>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</si>
  <si>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</si>
  <si>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</si>
  <si>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</si>
  <si>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</si>
  <si>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</si>
  <si>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</si>
  <si>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</si>
  <si>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</si>
  <si>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</si>
  <si>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</si>
  <si>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</si>
  <si>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</si>
  <si>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</si>
  <si>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</si>
  <si>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</si>
  <si>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</si>
  <si>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</si>
  <si>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</si>
  <si>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</si>
  <si>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</si>
  <si>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</si>
  <si>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</si>
  <si>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</si>
  <si>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</si>
  <si>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</si>
  <si>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</si>
  <si>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</si>
  <si>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</si>
  <si>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</si>
  <si>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</si>
  <si>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</si>
  <si>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</si>
  <si>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</si>
  <si>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</si>
  <si>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</si>
  <si>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</si>
  <si>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</si>
  <si>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</si>
  <si>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</si>
  <si>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</si>
  <si>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</si>
  <si>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</si>
  <si>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</si>
  <si>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</si>
  <si>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</si>
  <si>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</si>
  <si>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</si>
  <si>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</si>
  <si>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</si>
  <si>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</si>
  <si>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</si>
  <si>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</si>
  <si>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</si>
  <si>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</si>
  <si>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</si>
  <si>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</si>
  <si>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</si>
  <si>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</si>
  <si>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</si>
  <si>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</si>
  <si>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</si>
  <si>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</si>
  <si>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</si>
  <si>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</si>
  <si>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</si>
  <si>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</si>
  <si>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</si>
  <si>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</si>
  <si>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</si>
  <si>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</si>
  <si>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</si>
  <si>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</si>
  <si>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</si>
  <si>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</si>
  <si>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</si>
  <si>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</si>
  <si>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</si>
  <si>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</si>
  <si>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</si>
  <si>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</si>
  <si>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</si>
  <si>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</si>
  <si>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</si>
  <si>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</si>
  <si>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</si>
  <si>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</si>
  <si>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</si>
  <si>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</si>
  <si>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</si>
  <si>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</si>
  <si>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</si>
  <si>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</si>
  <si>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</si>
  <si>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</si>
  <si>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</si>
  <si>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</si>
  <si>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</si>
  <si>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</si>
  <si>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</si>
  <si>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</si>
  <si>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</si>
  <si>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</si>
  <si>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</si>
  <si>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</si>
  <si>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</si>
  <si>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</si>
  <si>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</si>
  <si>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</si>
  <si>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</si>
  <si>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</si>
  <si>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</si>
  <si>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</si>
  <si>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</si>
  <si>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</si>
  <si>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</si>
  <si>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</si>
  <si>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</si>
  <si>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</si>
  <si>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</si>
  <si>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</si>
  <si>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</si>
  <si>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</si>
  <si>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</si>
  <si>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</si>
  <si>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</si>
  <si>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</si>
  <si>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</si>
  <si>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</si>
  <si>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</si>
  <si>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</si>
  <si>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</si>
  <si>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</si>
  <si>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</si>
  <si>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</si>
  <si>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</si>
  <si>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</si>
  <si>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</si>
  <si>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</si>
  <si>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</si>
  <si>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</si>
  <si>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</si>
  <si>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</si>
  <si>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</si>
  <si>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</si>
  <si>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</si>
  <si>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</si>
  <si>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</si>
  <si>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</si>
  <si>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</si>
  <si>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</si>
  <si>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</si>
  <si>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</si>
  <si>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</si>
  <si>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</si>
  <si>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</si>
  <si>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</si>
  <si>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</si>
  <si>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</si>
  <si>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</si>
  <si>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</si>
  <si>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</si>
  <si>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</si>
  <si>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</si>
  <si>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</si>
  <si>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</si>
  <si>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</si>
  <si>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</si>
  <si>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</si>
  <si>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</si>
  <si>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</si>
  <si>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</si>
  <si>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</si>
  <si>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</si>
  <si>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</si>
  <si>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</si>
  <si>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</si>
  <si>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</si>
  <si>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</si>
  <si>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</si>
  <si>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</si>
  <si>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</si>
  <si>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</si>
  <si>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</si>
  <si>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</si>
  <si>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</si>
  <si>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</si>
  <si>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</si>
  <si>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</si>
  <si>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</si>
  <si>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</si>
  <si>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</si>
  <si>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</si>
  <si>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</si>
  <si>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</si>
  <si>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</si>
  <si>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</si>
  <si>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</si>
  <si>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</si>
  <si>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</si>
  <si>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</si>
  <si>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</si>
  <si>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</si>
  <si>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</si>
  <si>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</si>
  <si>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</si>
  <si>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</si>
  <si>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</si>
  <si>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</si>
  <si>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</si>
  <si>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</si>
  <si>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</si>
  <si>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</si>
  <si>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</si>
  <si>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</si>
  <si>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</si>
  <si>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</si>
  <si>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</si>
  <si>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</si>
  <si>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</si>
  <si>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</si>
  <si>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</si>
  <si>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</si>
  <si>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</si>
  <si>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</si>
  <si>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</si>
  <si>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</si>
  <si>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</si>
  <si>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</si>
  <si>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</si>
  <si>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</si>
  <si>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</si>
  <si>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</si>
  <si>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</si>
  <si>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</si>
  <si>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</si>
  <si>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</si>
  <si>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</si>
  <si>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</si>
  <si>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</si>
  <si>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</si>
  <si>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</si>
  <si>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</si>
  <si>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</si>
  <si>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</si>
  <si>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</si>
  <si>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</si>
  <si>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</si>
  <si>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</si>
  <si>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</si>
  <si>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</si>
  <si>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</si>
  <si>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</si>
  <si>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</si>
  <si>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</si>
  <si>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</si>
  <si>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</si>
  <si>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</si>
  <si>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</si>
  <si>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</si>
  <si>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</si>
  <si>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</si>
  <si>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</si>
  <si>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</si>
  <si>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</si>
  <si>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</si>
  <si>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</si>
  <si>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</si>
  <si>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</si>
  <si>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</si>
  <si>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</si>
  <si>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</si>
  <si>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</si>
  <si>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</si>
  <si>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</si>
  <si>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</si>
  <si>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</si>
  <si>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</si>
  <si>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</si>
  <si>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</si>
  <si>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</si>
  <si>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</si>
  <si>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</si>
  <si>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</si>
  <si>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</si>
  <si>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</si>
  <si>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</si>
  <si>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</si>
  <si>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</si>
  <si>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</si>
  <si>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</si>
  <si>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</si>
  <si>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</si>
  <si>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</si>
  <si>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</si>
  <si>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</si>
  <si>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</si>
  <si>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</si>
  <si>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</si>
  <si>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</si>
  <si>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</si>
  <si>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</si>
  <si>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</si>
  <si>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</si>
  <si>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</si>
  <si>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</si>
  <si>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</si>
  <si>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</si>
  <si>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</si>
  <si>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</si>
  <si>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</si>
  <si>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</si>
  <si>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</si>
  <si>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</si>
  <si>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</si>
  <si>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</si>
  <si>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</si>
  <si>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</si>
  <si>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</si>
  <si>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</si>
  <si>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</si>
  <si>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</si>
  <si>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</si>
  <si>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</si>
  <si>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</si>
  <si>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</si>
  <si>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</si>
  <si>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</si>
  <si>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</si>
  <si>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</si>
  <si>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</si>
  <si>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</si>
  <si>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</si>
  <si>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</si>
  <si>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</si>
  <si>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</si>
  <si>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</si>
  <si>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</si>
  <si>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</si>
  <si>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</si>
  <si>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</si>
  <si>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</si>
  <si>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</si>
  <si>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</si>
  <si>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</si>
  <si>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</si>
  <si>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</si>
  <si>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</si>
  <si>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</si>
  <si>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</si>
  <si>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</si>
  <si>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</si>
  <si>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</si>
  <si>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</si>
  <si>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</si>
  <si>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</si>
  <si>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</si>
  <si>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</si>
  <si>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</si>
  <si>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</si>
  <si>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</si>
  <si>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</si>
  <si>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</si>
  <si>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</si>
  <si>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</si>
  <si>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</si>
  <si>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</si>
  <si>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</si>
  <si>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</si>
  <si>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</si>
  <si>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</si>
  <si>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</si>
  <si>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</si>
  <si>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</si>
  <si>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</si>
  <si>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</si>
  <si>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</si>
  <si>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</si>
  <si>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</si>
  <si>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</si>
  <si>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</si>
  <si>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</si>
  <si>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</si>
  <si>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</si>
  <si>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</si>
  <si>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</si>
  <si>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</si>
  <si>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</si>
  <si>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</si>
  <si>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</si>
  <si>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</si>
  <si>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</si>
  <si>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</si>
  <si>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</si>
  <si>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</si>
  <si>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</si>
  <si>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</si>
  <si>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</si>
  <si>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</si>
  <si>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</si>
  <si>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</si>
  <si>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</si>
  <si>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</si>
  <si>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</si>
  <si>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</si>
  <si>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</si>
  <si>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</si>
  <si>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</si>
  <si>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</si>
  <si>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</si>
  <si>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</si>
  <si>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</si>
  <si>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</si>
  <si>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</si>
  <si>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</si>
  <si>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</si>
  <si>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</si>
  <si>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</si>
  <si>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</si>
  <si>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</si>
  <si>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</si>
  <si>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</si>
  <si>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</si>
  <si>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</si>
  <si>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</si>
  <si>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</si>
  <si>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</si>
  <si>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</si>
  <si>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</si>
  <si>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</si>
  <si>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</si>
  <si>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</si>
  <si>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</si>
  <si>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</si>
  <si>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</si>
  <si>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</si>
  <si>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</si>
  <si>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</si>
  <si>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</si>
  <si>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</si>
  <si>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</si>
  <si>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</si>
  <si>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</si>
  <si>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</si>
  <si>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</si>
  <si>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</si>
  <si>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</si>
  <si>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</si>
  <si>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</si>
  <si>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</si>
  <si>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</si>
  <si>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</si>
  <si>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</si>
  <si>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</si>
  <si>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</si>
  <si>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</si>
  <si>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</si>
  <si>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</si>
  <si>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</si>
  <si>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</si>
  <si>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</si>
  <si>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</si>
  <si>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</si>
  <si>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</si>
  <si>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</si>
  <si>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</si>
  <si>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</si>
  <si>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</si>
  <si>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</si>
  <si>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</si>
  <si>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</si>
  <si>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</si>
  <si>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</si>
  <si>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</si>
  <si>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</si>
  <si>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</si>
  <si>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</si>
  <si>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</si>
  <si>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</si>
  <si>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</si>
  <si>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</si>
  <si>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</si>
  <si>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</si>
  <si>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</si>
  <si>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</si>
  <si>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</si>
  <si>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</si>
  <si>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</si>
  <si>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</si>
  <si>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</si>
  <si>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</si>
  <si>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</si>
  <si>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</si>
  <si>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</si>
  <si>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</si>
  <si>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</si>
  <si>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</si>
  <si>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</si>
  <si>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</si>
  <si>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</si>
  <si>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</si>
  <si>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</si>
  <si>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</si>
  <si>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</si>
  <si>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</si>
  <si>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</si>
  <si>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</si>
  <si>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</si>
  <si>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</si>
  <si>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</si>
  <si>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</si>
  <si>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</si>
  <si>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</si>
  <si>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</si>
  <si>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</si>
  <si>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</si>
  <si>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</si>
  <si>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</si>
  <si>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</si>
  <si>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</si>
  <si>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</si>
  <si>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</si>
  <si>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</si>
  <si>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</si>
  <si>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</si>
  <si>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</si>
  <si>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</si>
  <si>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</si>
  <si>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</si>
  <si>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</si>
  <si>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</si>
  <si>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</si>
  <si>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</si>
  <si>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</si>
  <si>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</si>
  <si>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</si>
  <si>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</si>
  <si>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</si>
  <si>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</si>
  <si>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</si>
  <si>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</si>
  <si>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</si>
  <si>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</si>
  <si>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</si>
  <si>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</si>
  <si>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</si>
  <si>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</si>
  <si>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</si>
  <si>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</si>
  <si>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</si>
  <si>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</si>
  <si>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</si>
  <si>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</si>
  <si>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</si>
  <si>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</si>
  <si>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</si>
  <si>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</si>
  <si>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</si>
  <si>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</si>
  <si>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</si>
  <si>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</si>
  <si>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</si>
  <si>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</si>
  <si>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</si>
  <si>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</si>
  <si>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</si>
  <si>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</si>
  <si>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</si>
  <si>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</si>
  <si>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</si>
  <si>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</si>
  <si>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</si>
  <si>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</si>
  <si>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</si>
  <si>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</si>
  <si>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</si>
  <si>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</si>
  <si>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</si>
  <si>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</si>
  <si>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</si>
  <si>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</si>
  <si>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</si>
  <si>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</si>
  <si>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</si>
  <si>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</si>
  <si>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</si>
  <si>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</si>
  <si>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</si>
  <si>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</si>
  <si>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</si>
  <si>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</si>
  <si>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</si>
  <si>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</si>
  <si>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</si>
  <si>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</si>
  <si>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</si>
  <si>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</si>
  <si>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</si>
  <si>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</si>
  <si>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</si>
  <si>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</si>
  <si>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</si>
  <si>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</si>
  <si>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</si>
  <si>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</si>
  <si>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</si>
  <si>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</si>
  <si>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</si>
  <si>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</si>
  <si>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</si>
  <si>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</si>
  <si>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</si>
  <si>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</si>
  <si>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</si>
  <si>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</si>
  <si>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</si>
  <si>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</si>
  <si>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</si>
  <si>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</si>
  <si>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</si>
  <si>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</si>
  <si>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</si>
  <si>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</si>
  <si>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</si>
  <si>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</si>
  <si>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</si>
  <si>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</si>
  <si>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</si>
  <si>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</si>
  <si>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</si>
  <si>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</si>
  <si>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</si>
  <si>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</si>
  <si>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</si>
  <si>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</si>
  <si>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</si>
  <si>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</si>
  <si>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</si>
  <si>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</si>
  <si>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</si>
  <si>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</si>
  <si>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</si>
  <si>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</si>
  <si>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</si>
  <si>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</si>
  <si>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</si>
  <si>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</si>
  <si>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</si>
  <si>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</si>
  <si>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</si>
  <si>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</si>
  <si>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</si>
  <si>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</si>
  <si>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</si>
  <si>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</si>
  <si>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</si>
  <si>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</si>
  <si>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</si>
  <si>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</si>
  <si>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</si>
  <si>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</si>
  <si>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</si>
  <si>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</si>
  <si>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</si>
  <si>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</si>
  <si>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</si>
  <si>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</si>
  <si>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</si>
  <si>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</si>
  <si>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</si>
  <si>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</si>
  <si>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</si>
  <si>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</si>
  <si>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</si>
  <si>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</si>
  <si>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</si>
  <si>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</si>
  <si>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</si>
  <si>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</si>
  <si>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</si>
  <si>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</si>
  <si>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</si>
  <si>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</si>
  <si>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</si>
  <si>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</si>
  <si>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</si>
  <si>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</si>
  <si>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</si>
  <si>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</si>
  <si>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</si>
  <si>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</si>
  <si>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</si>
  <si>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</si>
  <si>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</si>
  <si>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</si>
  <si>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</si>
  <si>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</si>
  <si>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</si>
  <si>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</si>
  <si>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</si>
  <si>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</si>
  <si>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</si>
  <si>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</si>
  <si>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</si>
  <si>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</si>
  <si>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</si>
  <si>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</si>
  <si>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</si>
  <si>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</si>
  <si>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</si>
  <si>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</si>
  <si>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</si>
  <si>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</si>
  <si>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</si>
  <si>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</si>
  <si>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</si>
  <si>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</si>
  <si>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</si>
  <si>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</si>
  <si>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</si>
  <si>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</si>
  <si>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</si>
  <si>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</si>
  <si>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</si>
  <si>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</si>
  <si>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</si>
  <si>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</si>
  <si>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</si>
  <si>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</si>
  <si>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</si>
  <si>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</si>
  <si>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</si>
  <si>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</si>
  <si>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</si>
  <si>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</si>
  <si>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</si>
  <si>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</si>
  <si>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</si>
  <si>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</si>
  <si>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</si>
  <si>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</si>
  <si>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</si>
  <si>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</si>
  <si>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</si>
  <si>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</si>
  <si>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</si>
  <si>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</si>
  <si>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</si>
  <si>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</si>
  <si>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</si>
  <si>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</si>
  <si>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</si>
  <si>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</si>
  <si>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</si>
  <si>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</si>
  <si>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</si>
  <si>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</si>
  <si>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</si>
  <si>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</si>
  <si>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</si>
  <si>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</si>
  <si>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</si>
  <si>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</si>
  <si>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</si>
  <si>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</si>
  <si>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</si>
  <si>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</si>
  <si>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</si>
  <si>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</si>
  <si>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</si>
  <si>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</si>
  <si>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</si>
  <si>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</si>
  <si>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</si>
  <si>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</si>
  <si>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</si>
  <si>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</si>
  <si>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</si>
  <si>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</si>
  <si>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</si>
  <si>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</si>
  <si>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</si>
  <si>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</si>
  <si>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</si>
  <si>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</si>
  <si>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</si>
  <si>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</si>
  <si>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</si>
  <si>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</si>
  <si>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</si>
  <si>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</si>
  <si>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</si>
  <si>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</si>
  <si>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</si>
  <si>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</si>
  <si>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</si>
  <si>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</si>
  <si>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</si>
  <si>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</si>
  <si>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</si>
  <si>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</si>
  <si>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</si>
  <si>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</si>
  <si>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</si>
  <si>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</si>
  <si>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</si>
  <si>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</si>
  <si>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</si>
  <si>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</si>
  <si>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</si>
  <si>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</si>
  <si>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</si>
  <si>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</si>
  <si>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</si>
  <si>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</si>
  <si>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</si>
  <si>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</si>
  <si>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</si>
  <si>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</si>
  <si>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</si>
  <si>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</si>
  <si>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</si>
  <si>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</si>
  <si>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</si>
  <si>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</si>
  <si>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</si>
  <si>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</si>
  <si>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</si>
  <si>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</si>
  <si>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</si>
  <si>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</si>
  <si>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</si>
  <si>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</si>
  <si>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</si>
  <si>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</si>
  <si>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</si>
  <si>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</si>
  <si>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</si>
  <si>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</si>
  <si>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</si>
  <si>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</si>
  <si>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</si>
  <si>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</si>
  <si>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</si>
  <si>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</si>
  <si>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</si>
  <si>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</si>
  <si>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</si>
  <si>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</si>
  <si>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</si>
  <si>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</si>
  <si>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</si>
  <si>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</si>
  <si>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</si>
  <si>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</si>
  <si>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</si>
  <si>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</si>
  <si>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</si>
  <si>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</si>
  <si>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</si>
  <si>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</si>
  <si>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</si>
  <si>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</si>
  <si>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</si>
  <si>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</si>
  <si>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</si>
  <si>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</si>
  <si>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</si>
  <si>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</si>
  <si>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</si>
  <si>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</si>
  <si>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</si>
  <si>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</si>
  <si>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</si>
  <si>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</si>
  <si>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</si>
  <si>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</si>
  <si>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</si>
  <si>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</si>
  <si>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</si>
  <si>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</si>
  <si>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</si>
  <si>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</si>
  <si>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</si>
  <si>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</si>
  <si>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</si>
  <si>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</si>
  <si>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</si>
  <si>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</si>
  <si>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</si>
  <si>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</si>
  <si>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</si>
  <si>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</si>
  <si>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</si>
  <si>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</si>
  <si>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</si>
  <si>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</si>
  <si>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</si>
  <si>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</si>
  <si>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</si>
  <si>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</si>
  <si>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</si>
  <si>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</si>
  <si>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</si>
  <si>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</si>
  <si>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</si>
  <si>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</si>
  <si>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</si>
  <si>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</si>
  <si>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</si>
  <si>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</si>
  <si>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</si>
  <si>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</si>
  <si>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</si>
  <si>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</si>
  <si>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</si>
  <si>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</si>
  <si>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</si>
  <si>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</si>
  <si>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</si>
  <si>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</si>
  <si>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</si>
  <si>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</si>
  <si>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</si>
  <si>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</si>
  <si>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</si>
  <si>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</si>
  <si>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</si>
  <si>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</si>
  <si>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</si>
  <si>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</si>
  <si>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</si>
  <si>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</si>
  <si>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</si>
  <si>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</si>
  <si>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</si>
  <si>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</si>
  <si>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</si>
  <si>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</si>
  <si>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</si>
  <si>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</si>
  <si>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</si>
  <si>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</si>
  <si>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</si>
  <si>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</si>
  <si>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</si>
  <si>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</si>
  <si>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</si>
  <si>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</si>
  <si>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</si>
  <si>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</si>
  <si>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</si>
  <si>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</si>
  <si>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</si>
  <si>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</si>
  <si>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</si>
  <si>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</si>
  <si>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</si>
  <si>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</si>
  <si>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</si>
  <si>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</si>
  <si>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</si>
  <si>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</si>
  <si>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</si>
  <si>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</si>
  <si>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</si>
  <si>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</si>
  <si>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</si>
  <si>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</si>
  <si>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</si>
  <si>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</si>
  <si>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</si>
  <si>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</si>
  <si>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</si>
  <si>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</si>
  <si>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</si>
  <si>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</si>
  <si>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</si>
  <si>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</si>
  <si>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</si>
  <si>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</si>
  <si>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</si>
  <si>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</si>
  <si>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</si>
  <si>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</si>
  <si>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</si>
  <si>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</si>
  <si>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</si>
  <si>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</si>
  <si>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</si>
  <si>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</si>
  <si>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</si>
  <si>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</si>
  <si>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</si>
  <si>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</si>
  <si>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</si>
  <si>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</si>
  <si>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</si>
  <si>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</si>
  <si>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</si>
  <si>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</si>
  <si>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</si>
  <si>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</si>
  <si>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</si>
  <si>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</si>
  <si>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</si>
  <si>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</si>
  <si>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</si>
  <si>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</si>
  <si>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</si>
  <si>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</si>
  <si>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</si>
  <si>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</si>
  <si>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</si>
  <si>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</si>
  <si>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</si>
  <si>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</si>
  <si>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</si>
  <si>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</si>
  <si>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</si>
  <si>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</si>
  <si>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</si>
  <si>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</si>
  <si>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</si>
  <si>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</si>
  <si>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</si>
  <si>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</si>
  <si>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</si>
  <si>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</si>
  <si>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</si>
  <si>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</si>
  <si>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</si>
  <si>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</si>
  <si>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</si>
  <si>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</si>
  <si>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</si>
  <si>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</si>
  <si>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</si>
  <si>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</si>
  <si>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</si>
  <si>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</si>
  <si>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</si>
  <si>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</si>
  <si>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</si>
  <si>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</si>
  <si>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</si>
  <si>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</si>
  <si>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</si>
  <si>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</si>
  <si>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</si>
  <si>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</si>
  <si>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</si>
  <si>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</si>
  <si>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</si>
  <si>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</si>
  <si>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</si>
  <si>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</si>
  <si>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</si>
  <si>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</si>
  <si>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</si>
  <si>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</si>
  <si>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</si>
  <si>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</si>
  <si>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</si>
  <si>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</si>
  <si>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</si>
  <si>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</si>
  <si>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</si>
  <si>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</si>
  <si>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</si>
  <si>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</si>
  <si>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</si>
  <si>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</si>
  <si>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</si>
  <si>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</si>
  <si>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</si>
  <si>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</si>
  <si>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</si>
  <si>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</si>
  <si>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</si>
  <si>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</si>
  <si>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</si>
  <si>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</si>
  <si>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</si>
  <si>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</si>
  <si>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</si>
  <si>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</si>
  <si>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</si>
  <si>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</si>
  <si>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</si>
  <si>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</si>
  <si>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</si>
  <si>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</si>
  <si>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</si>
  <si>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</si>
  <si>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</si>
  <si>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</si>
  <si>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</si>
  <si>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</si>
  <si>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</si>
  <si>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</si>
  <si>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</si>
  <si>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</si>
  <si>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</si>
  <si>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</si>
  <si>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</si>
  <si>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</si>
  <si>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</si>
  <si>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</si>
  <si>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</si>
  <si>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</si>
  <si>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</si>
  <si>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</si>
  <si>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</si>
  <si>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</si>
  <si>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</si>
  <si>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</si>
  <si>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</si>
  <si>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</si>
  <si>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</si>
  <si>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</si>
  <si>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</si>
  <si>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</si>
  <si>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</si>
  <si>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</si>
  <si>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</si>
  <si>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</si>
  <si>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</si>
  <si>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</si>
  <si>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</si>
  <si>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</si>
  <si>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</si>
  <si>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</si>
  <si>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</si>
  <si>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</si>
  <si>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</si>
  <si>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</si>
  <si>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</si>
  <si>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</si>
  <si>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</si>
  <si>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</si>
  <si>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</si>
  <si>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</si>
  <si>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</si>
  <si>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</si>
  <si>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</si>
  <si>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</si>
  <si>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</si>
  <si>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</si>
  <si>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</si>
  <si>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</si>
  <si>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</si>
  <si>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</si>
  <si>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</si>
  <si>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</si>
  <si>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</si>
  <si>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</si>
  <si>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</si>
  <si>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</si>
  <si>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</si>
  <si>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</si>
  <si>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</si>
  <si>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</si>
  <si>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</si>
  <si>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</si>
  <si>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</si>
  <si>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</si>
  <si>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</si>
  <si>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</si>
  <si>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</si>
  <si>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</si>
  <si>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</si>
  <si>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</si>
  <si>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</si>
  <si>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</si>
  <si>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</si>
  <si>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</si>
  <si>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</si>
  <si>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</si>
  <si>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</si>
  <si>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</si>
  <si>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</si>
  <si>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</si>
  <si>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</si>
  <si>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</si>
  <si>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</si>
  <si>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</si>
  <si>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</si>
  <si>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</si>
  <si>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</si>
  <si>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</si>
  <si>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</si>
  <si>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</si>
  <si>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</si>
  <si>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</si>
  <si>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</si>
  <si>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</si>
  <si>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</si>
  <si>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</si>
  <si>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</si>
  <si>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</si>
  <si>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</si>
  <si>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</si>
  <si>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</si>
  <si>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</si>
  <si>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</si>
  <si>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</si>
  <si>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</si>
  <si>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</si>
  <si>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</si>
  <si>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</si>
  <si>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</si>
  <si>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</si>
  <si>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</si>
  <si>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</si>
  <si>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</si>
  <si>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</si>
  <si>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</si>
  <si>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</si>
  <si>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</si>
  <si>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</si>
  <si>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</si>
  <si>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</si>
  <si>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</si>
  <si>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</si>
  <si>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</si>
  <si>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</si>
  <si>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</si>
  <si>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</si>
  <si>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</si>
  <si>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</si>
  <si>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</si>
  <si>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</si>
  <si>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</si>
  <si>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</si>
  <si>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</si>
  <si>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</si>
  <si>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</si>
  <si>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</si>
  <si>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</si>
  <si>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</si>
  <si>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</si>
  <si>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</si>
  <si>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</si>
  <si>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</si>
  <si>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</si>
  <si>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</si>
  <si>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</si>
  <si>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</si>
  <si>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</si>
  <si>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</si>
  <si>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</si>
  <si>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</si>
  <si>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</si>
  <si>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</si>
  <si>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</si>
  <si>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</si>
  <si>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</si>
  <si>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</si>
  <si>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</si>
  <si>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</si>
  <si>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</si>
  <si>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</si>
  <si>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</si>
  <si>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</si>
  <si>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</si>
  <si>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</si>
  <si>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</si>
  <si>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</si>
  <si>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</si>
  <si>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</si>
  <si>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</si>
  <si>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</si>
  <si>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</si>
  <si>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</si>
  <si>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</si>
  <si>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</si>
  <si>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</si>
  <si>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</si>
  <si>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</si>
  <si>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</si>
  <si>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</si>
  <si>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</si>
  <si>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</si>
  <si>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</si>
  <si>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</si>
  <si>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</si>
  <si>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</si>
  <si>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</si>
  <si>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</si>
  <si>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</si>
  <si>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</si>
  <si>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</si>
  <si>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</si>
  <si>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</si>
  <si>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</si>
  <si>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</si>
  <si>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</si>
  <si>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</si>
  <si>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</si>
  <si>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</si>
  <si>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</si>
  <si>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</si>
  <si>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</si>
  <si>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</si>
  <si>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</si>
  <si>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</si>
  <si>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</si>
  <si>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</si>
  <si>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</si>
  <si>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</si>
  <si>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</si>
  <si>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</si>
  <si>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</si>
  <si>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</si>
  <si>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</si>
  <si>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</si>
  <si>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</si>
  <si>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</si>
  <si>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</si>
  <si>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</si>
  <si>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</si>
  <si>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</si>
  <si>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</si>
  <si>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</si>
  <si>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</si>
  <si>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</si>
  <si>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</si>
  <si>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</si>
  <si>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</si>
  <si>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</si>
  <si>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</si>
  <si>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</si>
  <si>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</si>
  <si>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</si>
  <si>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</si>
  <si>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</si>
  <si>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</si>
  <si>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</si>
  <si>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</si>
  <si>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</si>
  <si>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</si>
  <si>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</si>
  <si>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</si>
  <si>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</si>
  <si>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</si>
  <si>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</si>
  <si>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</si>
  <si>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</si>
  <si>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</si>
  <si>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</si>
  <si>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</si>
  <si>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</si>
  <si>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</si>
  <si>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</si>
  <si>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</si>
  <si>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</si>
  <si>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</si>
  <si>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</si>
  <si>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</si>
  <si>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</si>
  <si>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</si>
  <si>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</si>
  <si>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</si>
  <si>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</si>
  <si>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</si>
  <si>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</si>
  <si>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</si>
  <si>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</si>
  <si>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</si>
  <si>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</si>
  <si>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</si>
  <si>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</si>
  <si>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</si>
  <si>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</si>
  <si>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</si>
  <si>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</si>
  <si>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</si>
  <si>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</si>
  <si>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</si>
  <si>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</si>
  <si>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</si>
  <si>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</si>
  <si>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</si>
  <si>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</si>
  <si>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</si>
  <si>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</si>
  <si>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</si>
  <si>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</si>
  <si>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</si>
  <si>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</si>
  <si>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</si>
  <si>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</si>
  <si>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</si>
  <si>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</si>
  <si>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</si>
  <si>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</si>
  <si>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</si>
  <si>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</si>
  <si>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</si>
  <si>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</si>
  <si>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</si>
  <si>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</si>
  <si>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</si>
  <si>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</si>
  <si>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</si>
  <si>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</si>
  <si>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</si>
  <si>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</si>
  <si>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</si>
  <si>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</si>
  <si>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</si>
  <si>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</si>
  <si>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</si>
  <si>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</si>
  <si>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</si>
  <si>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</si>
  <si>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</si>
  <si>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</si>
  <si>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</si>
  <si>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</si>
  <si>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</si>
  <si>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</si>
  <si>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</si>
  <si>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</si>
  <si>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</si>
  <si>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</si>
  <si>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</si>
  <si>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</si>
  <si>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</si>
  <si>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</si>
  <si>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</si>
  <si>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</si>
  <si>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</si>
  <si>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</si>
  <si>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</si>
  <si>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</si>
  <si>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</si>
  <si>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</si>
  <si>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</si>
  <si>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</si>
  <si>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</si>
  <si>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</si>
  <si>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</si>
  <si>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</si>
  <si>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</si>
  <si>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</si>
  <si>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</si>
  <si>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</si>
  <si>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</si>
  <si>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</si>
  <si>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</si>
  <si>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</si>
  <si>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</si>
  <si>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</si>
  <si>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</si>
  <si>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</si>
  <si>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</si>
  <si>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</si>
  <si>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</si>
  <si>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</si>
  <si>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</si>
  <si>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</si>
  <si>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</si>
  <si>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</si>
  <si>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</si>
  <si>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</si>
  <si>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</si>
  <si>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</si>
  <si>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</si>
  <si>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</si>
  <si>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</si>
  <si>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</si>
  <si>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</si>
  <si>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</si>
  <si>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</si>
  <si>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</si>
  <si>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</si>
  <si>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</si>
  <si>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</si>
  <si>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</si>
  <si>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</si>
  <si>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</si>
  <si>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</si>
  <si>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</si>
  <si>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</si>
  <si>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</si>
  <si>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</si>
  <si>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</si>
  <si>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</si>
  <si>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</si>
  <si>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</si>
  <si>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</si>
  <si>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</si>
  <si>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</si>
  <si>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</si>
  <si>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</si>
  <si>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</si>
  <si>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</si>
  <si>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</si>
  <si>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</si>
  <si>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</si>
  <si>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</si>
  <si>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</si>
  <si>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</si>
  <si>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</si>
  <si>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</si>
  <si>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</si>
  <si>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</si>
  <si>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</si>
  <si>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</si>
  <si>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</si>
  <si>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</si>
  <si>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</si>
  <si>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</si>
  <si>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</si>
  <si>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</si>
  <si>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</si>
  <si>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</si>
  <si>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</si>
  <si>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</si>
  <si>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</si>
  <si>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</si>
  <si>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</si>
  <si>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</si>
  <si>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</si>
  <si>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</si>
  <si>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</si>
  <si>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</si>
  <si>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</si>
  <si>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</si>
  <si>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</si>
  <si>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</si>
  <si>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</si>
  <si>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</si>
  <si>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</si>
  <si>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</si>
  <si>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</si>
  <si>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</si>
  <si>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</si>
  <si>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</si>
  <si>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</si>
  <si>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</si>
  <si>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</si>
  <si>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</si>
  <si>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</si>
  <si>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</si>
  <si>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</si>
  <si>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</si>
  <si>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</si>
  <si>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</si>
  <si>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</si>
  <si>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</si>
  <si>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</si>
  <si>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</si>
  <si>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</si>
  <si>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</si>
  <si>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</si>
  <si>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</si>
  <si>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</si>
  <si>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</si>
  <si>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</si>
  <si>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</si>
  <si>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</si>
  <si>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</si>
  <si>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</si>
  <si>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</si>
  <si>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</si>
  <si>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</si>
  <si>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</si>
  <si>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</si>
  <si>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</si>
  <si>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</si>
  <si>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</si>
  <si>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</si>
  <si>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</si>
  <si>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</si>
  <si>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</si>
  <si>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</si>
  <si>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</si>
  <si>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</si>
  <si>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</si>
  <si>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</si>
  <si>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</si>
  <si>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</si>
  <si>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</si>
  <si>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</si>
  <si>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</si>
  <si>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</si>
  <si>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</si>
  <si>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</si>
  <si>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</si>
  <si>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</si>
  <si>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</si>
  <si>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</si>
  <si>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</si>
  <si>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</si>
  <si>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</si>
  <si>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</si>
  <si>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</si>
  <si>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</si>
  <si>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</si>
  <si>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</si>
  <si>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</si>
  <si>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</si>
  <si>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</si>
  <si>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</si>
  <si>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</si>
  <si>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</si>
  <si>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</si>
  <si>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</si>
  <si>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</si>
  <si>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</si>
  <si>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</si>
  <si>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</si>
  <si>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</si>
  <si>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</si>
  <si>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</si>
  <si>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</si>
  <si>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</si>
  <si>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</si>
  <si>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</si>
  <si>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</si>
  <si>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</si>
  <si>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</si>
  <si>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</si>
  <si>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</si>
  <si>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</si>
  <si>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</si>
  <si>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</si>
  <si>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</si>
  <si>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</si>
  <si>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</si>
  <si>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</si>
  <si>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</si>
  <si>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</si>
  <si>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</si>
  <si>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</si>
  <si>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</si>
  <si>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</si>
  <si>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</si>
  <si>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</si>
  <si>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</si>
  <si>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</si>
  <si>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</si>
  <si>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</si>
  <si>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</si>
  <si>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</si>
  <si>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</si>
  <si>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</si>
  <si>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</si>
  <si>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</si>
  <si>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</si>
  <si>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</si>
  <si>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</si>
  <si>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</si>
  <si>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</si>
  <si>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</si>
  <si>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</si>
  <si>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</si>
  <si>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</si>
  <si>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</si>
  <si>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</si>
  <si>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</si>
  <si>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</si>
  <si>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</si>
  <si>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</si>
  <si>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</si>
  <si>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</si>
  <si>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</si>
  <si>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</si>
  <si>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</si>
  <si>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</si>
  <si>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</si>
  <si>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</si>
  <si>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</si>
  <si>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</si>
  <si>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</si>
  <si>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</si>
  <si>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</si>
  <si>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</si>
  <si>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</si>
  <si>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</si>
  <si>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</si>
  <si>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</si>
  <si>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</si>
  <si>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</si>
  <si>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</si>
  <si>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</si>
  <si>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</si>
  <si>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</si>
  <si>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</si>
  <si>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</si>
  <si>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</si>
  <si>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</si>
  <si>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</si>
  <si>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</si>
  <si>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</si>
  <si>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</si>
  <si>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</si>
  <si>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</si>
  <si>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</si>
  <si>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</si>
  <si>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</si>
  <si>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</si>
  <si>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</si>
  <si>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</si>
  <si>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</si>
  <si>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</si>
  <si>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</si>
  <si>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</si>
  <si>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</si>
  <si>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</si>
  <si>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</si>
  <si>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</si>
  <si>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</si>
  <si>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</si>
  <si>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</si>
  <si>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</si>
  <si>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</si>
  <si>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</si>
  <si>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</si>
  <si>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</si>
  <si>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</si>
  <si>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</si>
  <si>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</si>
  <si>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</si>
  <si>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</si>
  <si>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</si>
  <si>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</si>
  <si>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</si>
  <si>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</si>
  <si>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</si>
  <si>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</si>
  <si>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</si>
  <si>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</si>
  <si>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</si>
  <si>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</si>
  <si>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</si>
  <si>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</si>
  <si>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</si>
  <si>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</si>
  <si>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</si>
  <si>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</si>
  <si>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</si>
  <si>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</si>
  <si>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</si>
  <si>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</si>
  <si>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</si>
  <si>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</si>
  <si>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</si>
  <si>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</si>
  <si>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</si>
  <si>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</si>
  <si>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</si>
  <si>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</si>
  <si>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</si>
  <si>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</si>
  <si>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</si>
  <si>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</si>
  <si>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</si>
  <si>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</si>
  <si>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</si>
  <si>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</si>
  <si>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</si>
  <si>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</si>
  <si>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</si>
  <si>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</si>
  <si>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</si>
  <si>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</si>
  <si>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</si>
  <si>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</si>
  <si>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</si>
  <si>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</si>
  <si>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</si>
  <si>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</si>
  <si>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</si>
  <si>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</si>
  <si>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</si>
  <si>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</si>
  <si>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</si>
  <si>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</si>
  <si>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</si>
  <si>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</si>
  <si>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</si>
  <si>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</si>
  <si>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</si>
  <si>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</si>
  <si>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</si>
  <si>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</si>
  <si>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</si>
  <si>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</si>
  <si>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</si>
  <si>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</si>
  <si>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</si>
  <si>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</si>
  <si>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</si>
  <si>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</si>
  <si>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</si>
  <si>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</si>
  <si>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</si>
  <si>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</si>
  <si>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</si>
  <si>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</si>
  <si>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</si>
  <si>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</si>
  <si>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</si>
  <si>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</si>
  <si>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</si>
  <si>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</si>
  <si>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</si>
  <si>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</si>
  <si>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</si>
  <si>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</si>
  <si>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</si>
  <si>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</si>
  <si>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</si>
  <si>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</si>
  <si>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</si>
  <si>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</si>
  <si>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</si>
  <si>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</si>
  <si>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</si>
  <si>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</si>
  <si>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</si>
  <si>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</si>
  <si>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</si>
  <si>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</si>
  <si>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</si>
  <si>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</si>
  <si>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</si>
  <si>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</si>
  <si>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</si>
  <si>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</si>
  <si>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</si>
  <si>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</si>
  <si>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</si>
  <si>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</si>
  <si>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</si>
  <si>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</si>
  <si>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</si>
  <si>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</si>
  <si>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</si>
  <si>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</si>
  <si>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</si>
  <si>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</si>
  <si>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</si>
  <si>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</si>
  <si>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</si>
  <si>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</si>
  <si>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</si>
  <si>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</si>
  <si>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</si>
  <si>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</si>
  <si>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</si>
  <si>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</si>
  <si>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</si>
  <si>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</si>
  <si>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</si>
  <si>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</si>
  <si>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</si>
  <si>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</si>
  <si>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</si>
  <si>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</si>
  <si>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</si>
  <si>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</si>
  <si>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</si>
  <si>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</si>
  <si>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</si>
  <si>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</si>
  <si>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</si>
  <si>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</si>
  <si>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</si>
  <si>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</si>
  <si>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</si>
  <si>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</si>
  <si>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</si>
  <si>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</si>
  <si>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</si>
  <si>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</si>
  <si>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</si>
  <si>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</si>
  <si>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</si>
  <si>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</si>
  <si>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</si>
  <si>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</si>
  <si>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</si>
  <si>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</si>
  <si>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</si>
  <si>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</si>
  <si>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</si>
  <si>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</si>
  <si>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</si>
  <si>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</si>
  <si>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</si>
  <si>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</si>
  <si>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</si>
  <si>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</si>
  <si>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</si>
  <si>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</si>
  <si>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</si>
  <si>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</si>
  <si>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</si>
  <si>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</si>
  <si>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</si>
  <si>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</si>
  <si>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</si>
  <si>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</si>
  <si>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</si>
  <si>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</si>
  <si>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</si>
  <si>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</si>
  <si>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</si>
  <si>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</si>
  <si>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</si>
  <si>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</si>
  <si>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</si>
  <si>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</si>
  <si>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</si>
  <si>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</si>
  <si>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</si>
  <si>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</si>
  <si>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</si>
  <si>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</si>
  <si>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</si>
  <si>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</si>
  <si>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</si>
  <si>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</si>
  <si>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</si>
  <si>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</si>
  <si>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</si>
  <si>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</si>
  <si>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</si>
  <si>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</si>
  <si>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</si>
  <si>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</si>
  <si>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</si>
  <si>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</si>
  <si>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</si>
  <si>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</si>
  <si>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</si>
  <si>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</si>
  <si>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</si>
  <si>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</si>
  <si>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</si>
  <si>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</si>
  <si>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</si>
  <si>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</si>
  <si>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</si>
  <si>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</si>
  <si>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</si>
  <si>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</si>
  <si>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</si>
  <si>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</si>
  <si>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</si>
  <si>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</si>
  <si>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</si>
  <si>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</si>
  <si>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</si>
  <si>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</si>
  <si>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</si>
  <si>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</si>
  <si>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</si>
  <si>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</si>
  <si>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</si>
  <si>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</si>
  <si>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</si>
  <si>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</si>
  <si>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</si>
  <si>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</si>
  <si>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</si>
  <si>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</si>
  <si>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</si>
  <si>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</si>
  <si>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</si>
  <si>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</si>
  <si>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</si>
  <si>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</si>
  <si>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</si>
  <si>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</si>
  <si>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</si>
  <si>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</si>
  <si>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</si>
  <si>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</si>
  <si>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</si>
  <si>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</si>
  <si>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</si>
  <si>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</si>
  <si>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</si>
  <si>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</si>
  <si>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</si>
  <si>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</si>
  <si>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</si>
  <si>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</si>
  <si>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</si>
  <si>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</si>
  <si>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</si>
  <si>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</si>
  <si>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</si>
  <si>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</si>
  <si>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</si>
  <si>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</si>
  <si>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</si>
  <si>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</si>
  <si>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</si>
  <si>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</si>
  <si>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</si>
  <si>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</si>
  <si>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</si>
  <si>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</si>
  <si>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</si>
  <si>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</si>
  <si>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</si>
  <si>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</si>
  <si>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</si>
  <si>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</si>
  <si>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</si>
  <si>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</si>
  <si>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</si>
  <si>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</si>
  <si>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</si>
  <si>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</si>
  <si>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</si>
  <si>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</si>
  <si>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</si>
  <si>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</si>
  <si>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</si>
  <si>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</si>
  <si>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</si>
  <si>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</si>
  <si>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</si>
  <si>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</si>
  <si>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</si>
  <si>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</si>
  <si>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</si>
  <si>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</si>
  <si>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</si>
  <si>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</si>
  <si>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</si>
  <si>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</si>
  <si>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</si>
  <si>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</si>
  <si>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</si>
  <si>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</si>
  <si>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</si>
  <si>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</si>
  <si>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</si>
  <si>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</si>
  <si>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</si>
  <si>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</si>
  <si>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</si>
  <si>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</si>
  <si>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</si>
  <si>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</si>
  <si>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</si>
  <si>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</si>
  <si>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</si>
  <si>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</si>
  <si>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</si>
  <si>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</si>
  <si>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</si>
  <si>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</si>
  <si>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</si>
  <si>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</si>
  <si>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</si>
  <si>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</si>
  <si>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</si>
  <si>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</si>
  <si>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</si>
  <si>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</si>
  <si>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</si>
  <si>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</si>
  <si>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</si>
  <si>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</si>
  <si>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</si>
  <si>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</si>
  <si>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</si>
  <si>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</si>
  <si>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</si>
  <si>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</si>
  <si>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</si>
  <si>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</si>
  <si>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</si>
  <si>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</si>
  <si>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</si>
  <si>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</si>
  <si>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</si>
  <si>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</si>
  <si>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</si>
  <si>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</si>
  <si>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</si>
  <si>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</si>
  <si>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</si>
  <si>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</si>
  <si>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</si>
  <si>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</si>
  <si>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</si>
  <si>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</si>
  <si>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</si>
  <si>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</si>
  <si>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</si>
  <si>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</si>
  <si>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</si>
  <si>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</si>
  <si>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</si>
  <si>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</si>
  <si>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</si>
  <si>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</si>
  <si>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</si>
  <si>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</si>
  <si>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</si>
  <si>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</si>
  <si>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</si>
  <si>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</si>
  <si>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</si>
  <si>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</si>
  <si>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</si>
  <si>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</si>
  <si>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</si>
  <si>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</si>
  <si>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</si>
  <si>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</si>
  <si>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</si>
  <si>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</si>
  <si>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</si>
  <si>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</si>
  <si>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</si>
  <si>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</si>
  <si>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</si>
  <si>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</si>
  <si>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</si>
  <si>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</si>
  <si>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</si>
  <si>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</si>
  <si>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</si>
  <si>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</si>
  <si>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</si>
  <si>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</si>
  <si>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</si>
  <si>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</si>
  <si>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</si>
  <si>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</si>
  <si>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</si>
  <si>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</si>
  <si>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</si>
  <si>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</si>
  <si>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</si>
  <si>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</si>
  <si>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</si>
  <si>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</si>
  <si>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</si>
  <si>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</si>
  <si>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</si>
  <si>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</si>
  <si>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</si>
  <si>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</si>
  <si>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</si>
  <si>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</si>
  <si>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</si>
  <si>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</si>
  <si>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</si>
  <si>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</si>
  <si>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</si>
  <si>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</si>
  <si>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</si>
  <si>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</si>
  <si>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</si>
  <si>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</si>
  <si>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</si>
  <si>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</si>
  <si>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</si>
  <si>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</si>
  <si>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</si>
  <si>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</si>
  <si>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</si>
  <si>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</si>
  <si>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</si>
  <si>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</si>
  <si>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</si>
  <si>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</si>
  <si>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</si>
  <si>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</si>
  <si>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</si>
  <si>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</si>
  <si>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</si>
  <si>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</si>
  <si>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</si>
  <si>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</si>
  <si>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</si>
  <si>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</si>
  <si>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</si>
  <si>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</si>
  <si>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</si>
  <si>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</si>
  <si>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</si>
  <si>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</si>
  <si>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</si>
  <si>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</si>
  <si>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</si>
  <si>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</si>
  <si>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</si>
  <si>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</si>
  <si>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</si>
  <si>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</si>
  <si>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</si>
  <si>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</si>
  <si>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</si>
  <si>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</si>
  <si>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</si>
  <si>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</si>
  <si>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</si>
  <si>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</si>
  <si>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</si>
  <si>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</si>
  <si>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</si>
  <si>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</si>
  <si>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</si>
  <si>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</si>
  <si>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</si>
  <si>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</si>
  <si>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</si>
  <si>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</si>
  <si>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</si>
  <si>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</si>
  <si>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</si>
  <si>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</si>
  <si>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</si>
  <si>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</si>
  <si>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</si>
  <si>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</si>
  <si>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</si>
  <si>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</si>
  <si>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</si>
  <si>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</si>
  <si>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</si>
  <si>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</si>
  <si>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</si>
  <si>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</si>
  <si>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</si>
  <si>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</si>
  <si>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</si>
  <si>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</si>
  <si>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</si>
  <si>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</si>
  <si>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</si>
  <si>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</si>
  <si>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</si>
  <si>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</si>
  <si>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</si>
  <si>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</si>
  <si>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</si>
  <si>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</si>
  <si>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</si>
  <si>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</si>
  <si>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</si>
  <si>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</si>
  <si>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</si>
  <si>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</si>
  <si>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</si>
  <si>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</si>
  <si>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</si>
  <si>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</si>
  <si>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</si>
  <si>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</si>
  <si>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</si>
  <si>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</si>
  <si>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</si>
  <si>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</si>
  <si>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</si>
  <si>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</si>
  <si>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</si>
  <si>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</si>
  <si>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</si>
  <si>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</si>
  <si>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</si>
  <si>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</si>
  <si>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</si>
  <si>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</si>
  <si>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</si>
  <si>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</si>
  <si>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</si>
  <si>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</si>
  <si>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</si>
  <si>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</si>
  <si>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</si>
  <si>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</si>
  <si>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</si>
  <si>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</si>
  <si>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</si>
  <si>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</si>
  <si>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</si>
  <si>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</si>
  <si>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</si>
  <si>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</si>
  <si>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</si>
  <si>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</si>
  <si>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</si>
  <si>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</si>
  <si>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</si>
  <si>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</si>
  <si>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</si>
  <si>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</si>
  <si>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</si>
  <si>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</si>
  <si>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</si>
  <si>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</si>
  <si>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</si>
  <si>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</si>
  <si>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</si>
  <si>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</si>
  <si>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</si>
  <si>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</si>
  <si>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</si>
  <si>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</si>
  <si>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</si>
  <si>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</si>
  <si>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</si>
  <si>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</si>
  <si>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</si>
  <si>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</si>
  <si>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</si>
  <si>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</si>
  <si>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</si>
  <si>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</si>
  <si>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</si>
  <si>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</si>
  <si>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</si>
  <si>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</si>
  <si>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</si>
  <si>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</si>
  <si>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</si>
  <si>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</si>
  <si>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</si>
  <si>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</si>
  <si>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</si>
  <si>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</si>
  <si>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</si>
  <si>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</si>
  <si>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</si>
  <si>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</si>
  <si>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</si>
  <si>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</si>
  <si>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</si>
  <si>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</si>
  <si>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</si>
  <si>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</si>
  <si>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</si>
  <si>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</si>
  <si>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</si>
  <si>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</si>
  <si>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</si>
  <si>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</si>
  <si>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</si>
  <si>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</si>
  <si>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</si>
  <si>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</si>
  <si>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</si>
  <si>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</si>
  <si>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</si>
  <si>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</si>
  <si>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</si>
  <si>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</si>
  <si>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</si>
  <si>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</si>
  <si>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</si>
  <si>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</si>
  <si>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</si>
  <si>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</si>
  <si>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</si>
  <si>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</si>
  <si>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</si>
  <si>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</si>
  <si>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</si>
  <si>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</si>
  <si>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</si>
  <si>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</si>
  <si>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</si>
  <si>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</si>
  <si>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</si>
  <si>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</si>
  <si>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</si>
  <si>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</si>
  <si>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</si>
  <si>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</si>
  <si>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</si>
  <si>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</si>
  <si>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</si>
  <si>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</si>
  <si>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</si>
  <si>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</si>
  <si>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</si>
  <si>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</si>
  <si>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</si>
  <si>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</si>
  <si>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</si>
  <si>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</si>
  <si>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</si>
  <si>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</si>
  <si>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</si>
  <si>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</si>
  <si>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</si>
  <si>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</si>
  <si>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</si>
  <si>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</si>
  <si>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</si>
  <si>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</si>
  <si>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</si>
  <si>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</si>
  <si>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</si>
  <si>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</si>
  <si>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</si>
  <si>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</si>
  <si>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</si>
  <si>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</si>
  <si>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</si>
  <si>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</si>
  <si>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</si>
  <si>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</si>
  <si>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</si>
  <si>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</si>
  <si>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</si>
  <si>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</si>
  <si>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</si>
  <si>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</si>
  <si>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</si>
  <si>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</si>
  <si>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</si>
  <si>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</si>
  <si>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</si>
  <si>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</si>
  <si>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</si>
  <si>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</si>
  <si>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</si>
  <si>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</si>
  <si>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</si>
  <si>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</si>
  <si>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</si>
  <si>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</si>
  <si>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</si>
  <si>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</si>
  <si>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</si>
  <si>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</si>
  <si>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</si>
  <si>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</si>
  <si>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</si>
  <si>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</si>
  <si>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</si>
  <si>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</si>
  <si>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</si>
  <si>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</si>
  <si>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</si>
  <si>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</si>
  <si>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</si>
  <si>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</si>
  <si>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</si>
  <si>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</si>
  <si>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</si>
  <si>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</si>
  <si>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</si>
  <si>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</si>
  <si>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</si>
  <si>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</si>
  <si>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</si>
  <si>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</si>
  <si>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</si>
  <si>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</si>
  <si>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</si>
  <si>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</si>
  <si>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</si>
  <si>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</si>
  <si>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</si>
  <si>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</si>
  <si>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</si>
  <si>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</si>
  <si>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</si>
  <si>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</si>
  <si>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</si>
  <si>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</si>
  <si>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</si>
  <si>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</si>
  <si>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</si>
  <si>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</si>
  <si>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</si>
  <si>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</si>
  <si>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</si>
  <si>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</si>
  <si>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</si>
  <si>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</si>
  <si>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</si>
  <si>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</si>
  <si>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</si>
  <si>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</si>
  <si>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</si>
  <si>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</si>
  <si>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</si>
  <si>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</si>
  <si>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</si>
  <si>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</si>
  <si>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</si>
  <si>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</si>
  <si>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</si>
  <si>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</si>
  <si>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</si>
  <si>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</si>
  <si>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</si>
  <si>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</si>
  <si>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</si>
  <si>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</si>
  <si>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</si>
  <si>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</si>
  <si>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</si>
  <si>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</si>
  <si>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</si>
  <si>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</si>
  <si>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</si>
  <si>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</si>
  <si>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</si>
  <si>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</si>
  <si>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</si>
  <si>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</si>
  <si>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</si>
  <si>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</si>
  <si>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</si>
  <si>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</si>
  <si>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</si>
  <si>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</si>
  <si>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</si>
  <si>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</si>
  <si>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</si>
  <si>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</si>
  <si>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</si>
  <si>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</si>
  <si>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</si>
  <si>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</si>
  <si>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</si>
  <si>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</si>
  <si>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</si>
  <si>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</si>
  <si>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</si>
  <si>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</si>
  <si>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</si>
  <si>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</si>
  <si>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</si>
  <si>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</si>
  <si>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</si>
  <si>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</si>
  <si>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</si>
  <si>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</si>
  <si>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</si>
  <si>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</si>
  <si>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</si>
  <si>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</si>
  <si>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</si>
  <si>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</si>
  <si>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</si>
  <si>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</si>
  <si>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</si>
  <si>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</si>
  <si>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</si>
  <si>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</si>
  <si>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</si>
  <si>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</si>
  <si>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</si>
  <si>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</si>
  <si>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</si>
  <si>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</si>
  <si>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</si>
  <si>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</si>
  <si>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</si>
  <si>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</si>
  <si>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</si>
  <si>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</si>
  <si>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</si>
  <si>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</si>
  <si>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</si>
  <si>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</si>
  <si>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</si>
  <si>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</si>
  <si>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</si>
  <si>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</si>
  <si>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</si>
  <si>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</si>
  <si>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</si>
  <si>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</si>
  <si>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</si>
  <si>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</si>
  <si>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</si>
  <si>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</si>
  <si>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</si>
  <si>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</si>
  <si>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</si>
  <si>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</si>
  <si>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</si>
  <si>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</si>
  <si>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</si>
  <si>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</si>
  <si>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</si>
  <si>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</si>
  <si>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</si>
  <si>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</si>
  <si>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</si>
  <si>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</si>
  <si>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</si>
  <si>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</si>
  <si>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</si>
  <si>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</si>
  <si>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</si>
  <si>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</si>
  <si>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</si>
  <si>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</si>
  <si>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</si>
  <si>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</si>
  <si>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</si>
  <si>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</si>
  <si>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</si>
  <si>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</si>
  <si>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</si>
  <si>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</si>
  <si>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</si>
  <si>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</si>
  <si>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</si>
  <si>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</si>
  <si>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</si>
  <si>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</si>
  <si>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</si>
  <si>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</si>
  <si>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</si>
  <si>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</si>
  <si>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</si>
  <si>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</si>
  <si>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</si>
  <si>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</si>
  <si>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</si>
  <si>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</si>
  <si>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</si>
  <si>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</si>
  <si>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</si>
  <si>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</si>
  <si>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</si>
  <si>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</si>
  <si>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</si>
  <si>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</si>
  <si>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</si>
  <si>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</si>
  <si>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</si>
  <si>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</si>
  <si>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</si>
  <si>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</si>
  <si>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</si>
  <si>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</si>
  <si>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</si>
  <si>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</si>
  <si>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</si>
  <si>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</si>
  <si>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</si>
  <si>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</si>
  <si>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</si>
  <si>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</si>
  <si>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</si>
  <si>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</si>
  <si>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</si>
  <si>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</si>
  <si>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</si>
  <si>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</si>
  <si>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</si>
  <si>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</si>
  <si>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</si>
  <si>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</si>
  <si>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</si>
  <si>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</si>
  <si>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</si>
  <si>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</si>
  <si>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</si>
  <si>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</si>
  <si>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</si>
  <si>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</si>
  <si>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</si>
  <si>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</si>
  <si>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</si>
  <si>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</si>
  <si>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</si>
  <si>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</si>
  <si>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</si>
  <si>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</si>
  <si>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</si>
  <si>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</si>
  <si>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</si>
  <si>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</si>
  <si>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</si>
  <si>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</si>
  <si>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</si>
  <si>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</si>
  <si>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</si>
  <si>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</si>
  <si>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</si>
  <si>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</si>
  <si>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</si>
  <si>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</si>
  <si>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</si>
  <si>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</si>
  <si>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</si>
  <si>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</si>
  <si>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</si>
  <si>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</si>
  <si>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</si>
  <si>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</si>
  <si>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</si>
  <si>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</si>
  <si>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</si>
  <si>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</si>
  <si>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</si>
  <si>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</si>
  <si>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</si>
  <si>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</si>
  <si>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</si>
  <si>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</si>
  <si>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</si>
  <si>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</si>
  <si>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</si>
  <si>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</si>
  <si>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</si>
  <si>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</si>
  <si>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</si>
  <si>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</si>
  <si>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</si>
  <si>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</si>
  <si>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</si>
  <si>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</si>
  <si>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</si>
  <si>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</si>
  <si>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</si>
  <si>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</si>
  <si>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</si>
  <si>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</si>
  <si>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</si>
  <si>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</si>
  <si>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</si>
  <si>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</si>
  <si>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</si>
  <si>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</si>
  <si>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</si>
  <si>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</si>
  <si>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</si>
  <si>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</si>
  <si>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</si>
  <si>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</si>
  <si>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</si>
  <si>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</si>
  <si>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</si>
  <si>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</si>
  <si>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</si>
  <si>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</si>
  <si>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</si>
  <si>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</si>
  <si>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</si>
  <si>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</si>
  <si>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</si>
  <si>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</si>
  <si>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</si>
  <si>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</si>
  <si>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</si>
  <si>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</si>
  <si>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</si>
  <si>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</si>
  <si>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</si>
  <si>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</si>
  <si>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</si>
  <si>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</si>
  <si>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</si>
  <si>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</si>
  <si>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</si>
  <si>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</si>
  <si>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</si>
  <si>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</si>
  <si>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</si>
  <si>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</si>
  <si>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</si>
  <si>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</si>
  <si>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</si>
  <si>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</si>
  <si>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</si>
  <si>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</si>
  <si>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</si>
  <si>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</si>
  <si>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</si>
  <si>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</si>
  <si>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</si>
  <si>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</si>
  <si>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</si>
  <si>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</si>
  <si>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</si>
  <si>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</si>
  <si>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</si>
  <si>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</si>
  <si>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</si>
  <si>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</si>
  <si>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</si>
  <si>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</si>
  <si>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</si>
  <si>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</si>
  <si>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</si>
  <si>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</si>
  <si>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</si>
  <si>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</si>
  <si>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</si>
  <si>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</si>
  <si>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</si>
  <si>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</si>
  <si>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</si>
  <si>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</si>
  <si>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</si>
  <si>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</si>
  <si>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</si>
  <si>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</si>
  <si>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</si>
  <si>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</si>
  <si>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</si>
  <si>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</si>
  <si>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</si>
  <si>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</si>
  <si>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</si>
  <si>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</si>
  <si>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</si>
  <si>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</si>
  <si>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</si>
  <si>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</si>
  <si>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</si>
  <si>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</si>
  <si>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</si>
  <si>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</si>
  <si>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</si>
  <si>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</si>
  <si>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</si>
  <si>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</si>
  <si>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</si>
  <si>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</si>
  <si>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</si>
  <si>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</si>
  <si>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</si>
  <si>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</si>
  <si>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</si>
  <si>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</si>
  <si>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</si>
  <si>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</si>
  <si>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</si>
  <si>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</si>
  <si>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</si>
  <si>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</si>
  <si>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</si>
  <si>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</si>
  <si>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</si>
  <si>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</si>
  <si>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</si>
  <si>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</si>
  <si>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</si>
  <si>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</si>
  <si>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</si>
  <si>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</si>
  <si>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</si>
  <si>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</si>
  <si>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</si>
  <si>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</si>
  <si>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</si>
  <si>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</si>
  <si>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</si>
  <si>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</si>
  <si>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</si>
  <si>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</si>
  <si>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</si>
  <si>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</si>
  <si>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</si>
  <si>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</si>
  <si>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</si>
  <si>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</si>
  <si>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</si>
  <si>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</si>
  <si>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</si>
  <si>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</si>
  <si>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</si>
  <si>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</si>
  <si>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</si>
  <si>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</si>
  <si>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</si>
  <si>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</si>
  <si>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</si>
  <si>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</si>
  <si>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</si>
  <si>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</si>
  <si>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</si>
  <si>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</si>
  <si>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</si>
  <si>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</si>
  <si>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</si>
  <si>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</si>
  <si>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</si>
  <si>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</si>
  <si>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</si>
  <si>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</si>
  <si>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</si>
  <si>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</si>
  <si>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</si>
  <si>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</si>
  <si>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</si>
  <si>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</si>
  <si>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</si>
  <si>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</si>
  <si>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</si>
  <si>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</si>
  <si>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</si>
  <si>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</si>
  <si>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</si>
  <si>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</si>
  <si>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</si>
  <si>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</si>
  <si>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</si>
  <si>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</si>
  <si>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</si>
  <si>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</si>
  <si>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</si>
  <si>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</si>
  <si>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</si>
  <si>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</si>
  <si>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</si>
  <si>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</si>
  <si>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</si>
  <si>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</si>
  <si>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</si>
  <si>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</si>
  <si>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</si>
  <si>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</si>
  <si>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</si>
  <si>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</si>
  <si>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</si>
  <si>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</si>
  <si>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</si>
  <si>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</si>
  <si>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</si>
  <si>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</si>
  <si>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</si>
  <si>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</si>
  <si>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</si>
  <si>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</si>
  <si>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</si>
  <si>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</si>
  <si>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</si>
  <si>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</si>
  <si>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</si>
  <si>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</si>
  <si>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</si>
  <si>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</si>
  <si>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</si>
  <si>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</si>
  <si>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</si>
  <si>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</si>
  <si>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</si>
  <si>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</si>
  <si>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</si>
  <si>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</si>
  <si>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</si>
  <si>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</si>
  <si>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</si>
  <si>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</si>
  <si>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</si>
  <si>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</si>
  <si>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</si>
  <si>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</si>
  <si>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</si>
  <si>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</si>
  <si>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</si>
  <si>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</si>
  <si>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</si>
  <si>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</si>
  <si>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</si>
  <si>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</si>
  <si>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</si>
  <si>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</si>
  <si>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</si>
  <si>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</si>
  <si>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</si>
  <si>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</si>
  <si>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</si>
  <si>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</si>
  <si>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</si>
  <si>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</si>
  <si>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</si>
  <si>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</si>
  <si>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</si>
  <si>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</si>
  <si>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</si>
  <si>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</si>
  <si>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</si>
  <si>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</si>
  <si>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</si>
  <si>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</si>
  <si>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</si>
  <si>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</si>
  <si>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</si>
  <si>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</si>
  <si>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</si>
  <si>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</si>
  <si>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</si>
  <si>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</si>
  <si>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</si>
  <si>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</si>
  <si>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</si>
  <si>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</si>
  <si>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</si>
  <si>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</si>
  <si>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</si>
  <si>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</si>
  <si>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</si>
  <si>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</si>
  <si>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</si>
  <si>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</si>
  <si>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</si>
  <si>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</si>
  <si>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</si>
  <si>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</si>
  <si>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</si>
  <si>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</si>
  <si>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</si>
  <si>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</si>
  <si>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</si>
  <si>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</si>
  <si>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</si>
  <si>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</si>
  <si>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</si>
  <si>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</si>
  <si>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</si>
  <si>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</si>
  <si>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</si>
  <si>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</si>
  <si>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</si>
  <si>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</si>
  <si>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</si>
  <si>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</si>
  <si>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</si>
  <si>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</si>
  <si>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</si>
  <si>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</si>
  <si>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</si>
  <si>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</si>
  <si>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</si>
  <si>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</si>
  <si>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</si>
  <si>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</si>
  <si>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</si>
  <si>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</si>
  <si>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</si>
  <si>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</si>
  <si>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</si>
  <si>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</si>
  <si>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</si>
  <si>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</si>
  <si>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</si>
  <si>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</si>
  <si>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</si>
  <si>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</si>
  <si>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</si>
  <si>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</si>
  <si>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</si>
  <si>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</si>
  <si>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</si>
  <si>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</si>
  <si>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</si>
  <si>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</si>
  <si>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</si>
  <si>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</si>
  <si>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</si>
  <si>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</si>
  <si>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</si>
  <si>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</si>
  <si>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</si>
  <si>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</si>
  <si>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</si>
  <si>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</si>
  <si>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</si>
  <si>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</si>
  <si>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</si>
  <si>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</si>
  <si>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</si>
  <si>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</si>
  <si>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</si>
  <si>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</si>
  <si>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</si>
  <si>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</si>
  <si>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</si>
  <si>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</si>
  <si>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</si>
  <si>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</si>
  <si>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</si>
  <si>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</si>
  <si>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</si>
  <si>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</si>
  <si>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</si>
  <si>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</si>
  <si>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</si>
  <si>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</si>
  <si>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</si>
  <si>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</si>
  <si>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</si>
  <si>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</si>
  <si>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</si>
  <si>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</si>
  <si>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</si>
  <si>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</si>
  <si>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</si>
  <si>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</si>
  <si>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</si>
  <si>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</si>
  <si>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</si>
  <si>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</si>
  <si>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</si>
  <si>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</si>
  <si>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</si>
  <si>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</si>
  <si>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</si>
  <si>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</si>
  <si>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</si>
  <si>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</si>
  <si>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</si>
  <si>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</si>
  <si>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</si>
  <si>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</si>
  <si>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</si>
  <si>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</si>
  <si>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</si>
  <si>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</si>
  <si>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</si>
  <si>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</si>
  <si>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</si>
  <si>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</si>
  <si>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</si>
  <si>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</si>
  <si>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</si>
  <si>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</si>
  <si>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</si>
  <si>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</si>
  <si>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</si>
  <si>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</si>
  <si>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</si>
  <si>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</si>
  <si>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</si>
  <si>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</si>
  <si>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</si>
  <si>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</si>
  <si>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</si>
  <si>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</si>
  <si>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</si>
  <si>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</si>
  <si>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</si>
  <si>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</si>
  <si>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</si>
  <si>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</si>
  <si>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</si>
  <si>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</si>
  <si>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</si>
  <si>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</si>
  <si>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</si>
  <si>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</si>
  <si>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</si>
  <si>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</si>
  <si>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</si>
  <si>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</si>
  <si>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</si>
  <si>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</si>
  <si>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</si>
  <si>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</si>
  <si>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</si>
  <si>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</si>
  <si>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</si>
  <si>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</si>
  <si>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</si>
  <si>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</si>
  <si>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</si>
  <si>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</si>
  <si>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</si>
  <si>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</si>
  <si>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</si>
  <si>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</si>
  <si>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</si>
  <si>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</si>
  <si>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</si>
  <si>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</si>
  <si>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</si>
  <si>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</si>
  <si>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</si>
  <si>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</si>
  <si>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</si>
  <si>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</si>
  <si>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</si>
  <si>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</si>
  <si>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</si>
  <si>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</si>
  <si>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</si>
  <si>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</si>
  <si>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</si>
  <si>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</si>
  <si>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</si>
  <si>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</si>
  <si>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</si>
  <si>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</si>
  <si>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</si>
  <si>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</si>
  <si>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</si>
  <si>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</si>
  <si>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</si>
  <si>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</si>
  <si>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</si>
  <si>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</si>
  <si>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</si>
  <si>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</si>
  <si>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</si>
  <si>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</si>
  <si>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</si>
  <si>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</si>
  <si>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</si>
  <si>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</si>
  <si>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</si>
  <si>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</si>
  <si>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</si>
  <si>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</si>
  <si>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</si>
  <si>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</si>
  <si>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</si>
  <si>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</si>
  <si>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</si>
  <si>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</si>
  <si>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</si>
  <si>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</si>
  <si>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</si>
  <si>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</si>
  <si>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</si>
  <si>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</si>
  <si>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</si>
  <si>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</si>
  <si>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</si>
  <si>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</si>
  <si>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</si>
  <si>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</si>
  <si>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</si>
  <si>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</si>
  <si>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</si>
  <si>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</si>
  <si>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</si>
  <si>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</si>
  <si>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</si>
  <si>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</si>
  <si>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</si>
  <si>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</si>
  <si>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</si>
  <si>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</si>
  <si>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</si>
  <si>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</si>
  <si>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</si>
  <si>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</si>
  <si>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</si>
  <si>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</si>
  <si>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</si>
  <si>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</si>
  <si>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</si>
  <si>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</si>
  <si>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</si>
  <si>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</si>
  <si>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</si>
  <si>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</si>
  <si>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</si>
  <si>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</si>
  <si>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</si>
  <si>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</si>
  <si>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</si>
  <si>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</si>
  <si>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</si>
  <si>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</si>
  <si>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</si>
  <si>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</si>
  <si>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</si>
  <si>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</si>
  <si>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</si>
  <si>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</si>
  <si>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</si>
  <si>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</si>
  <si>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</si>
  <si>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</si>
  <si>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</si>
  <si>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</si>
  <si>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</si>
  <si>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</si>
  <si>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</si>
  <si>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</si>
  <si>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</si>
  <si>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</si>
  <si>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</si>
  <si>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</si>
  <si>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</si>
  <si>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</si>
  <si>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</si>
  <si>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</si>
  <si>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</si>
  <si>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</si>
  <si>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</si>
  <si>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</si>
  <si>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</si>
  <si>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</si>
  <si>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</si>
  <si>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</si>
  <si>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</si>
  <si>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</si>
  <si>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</si>
  <si>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</si>
  <si>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</si>
  <si>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</si>
  <si>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</si>
  <si>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</si>
  <si>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</si>
  <si>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</si>
  <si>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</si>
  <si>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</si>
  <si>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</si>
  <si>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</si>
  <si>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</si>
  <si>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</si>
  <si>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</si>
  <si>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</si>
  <si>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</si>
  <si>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</si>
  <si>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</si>
  <si>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</si>
  <si>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</si>
  <si>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</si>
  <si>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</si>
  <si>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</si>
  <si>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</si>
  <si>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</si>
  <si>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</si>
  <si>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</si>
  <si>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</si>
  <si>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</si>
  <si>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</si>
  <si>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</si>
  <si>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</si>
  <si>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</si>
  <si>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</si>
  <si>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</si>
  <si>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</si>
  <si>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</si>
  <si>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</si>
  <si>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</si>
  <si>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</si>
  <si>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</si>
  <si>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</si>
  <si>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</si>
  <si>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</si>
  <si>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</si>
  <si>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</si>
  <si>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</si>
  <si>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</si>
  <si>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</si>
  <si>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</si>
  <si>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</si>
  <si>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</si>
  <si>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</si>
  <si>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</si>
  <si>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</si>
  <si>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</si>
  <si>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</si>
  <si>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</si>
  <si>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</si>
  <si>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</si>
  <si>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</si>
  <si>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</si>
  <si>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</si>
  <si>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</si>
  <si>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</si>
  <si>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</si>
  <si>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</si>
  <si>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</si>
  <si>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</si>
  <si>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</si>
  <si>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</si>
  <si>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</si>
  <si>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</si>
  <si>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</si>
  <si>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</si>
  <si>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</si>
  <si>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</si>
  <si>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</si>
  <si>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</si>
  <si>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</si>
  <si>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</si>
  <si>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</si>
  <si>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</si>
  <si>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</si>
  <si>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</si>
  <si>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</si>
  <si>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</si>
  <si>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</si>
  <si>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</si>
  <si>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</si>
  <si>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</si>
  <si>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</si>
  <si>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</si>
  <si>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</si>
  <si>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</si>
  <si>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</si>
  <si>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</si>
  <si>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</si>
  <si>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</si>
  <si>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</si>
  <si>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</si>
  <si>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</si>
  <si>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</si>
  <si>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</si>
  <si>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</si>
  <si>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</si>
  <si>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</si>
  <si>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</si>
  <si>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</si>
  <si>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</si>
  <si>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</si>
  <si>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</si>
  <si>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</si>
  <si>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</si>
  <si>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</si>
  <si>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</si>
  <si>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</si>
  <si>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</si>
  <si>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</si>
  <si>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</si>
  <si>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</si>
  <si>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</si>
  <si>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</si>
  <si>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</si>
  <si>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</si>
  <si>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</si>
  <si>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</si>
  <si>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</si>
  <si>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</si>
  <si>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</si>
  <si>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</si>
  <si>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</si>
  <si>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</si>
  <si>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</si>
  <si>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</si>
  <si>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</si>
  <si>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</si>
  <si>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</si>
  <si>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</si>
  <si>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</si>
  <si>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</si>
  <si>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</si>
  <si>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</si>
  <si>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</si>
  <si>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</si>
  <si>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</si>
  <si>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</si>
  <si>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</si>
  <si>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</si>
  <si>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</si>
  <si>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</si>
  <si>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</si>
  <si>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</si>
  <si>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</si>
  <si>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</si>
  <si>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</si>
  <si>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</si>
  <si>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</si>
  <si>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</si>
  <si>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</si>
  <si>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</si>
  <si>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</si>
  <si>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</si>
  <si>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</si>
  <si>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</si>
  <si>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</si>
  <si>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</si>
  <si>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</si>
  <si>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</si>
  <si>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</si>
  <si>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</si>
  <si>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</si>
  <si>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</si>
  <si>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</si>
  <si>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</si>
  <si>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</si>
  <si>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</si>
  <si>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</si>
  <si>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</si>
  <si>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</si>
  <si>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</si>
  <si>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</si>
  <si>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</si>
  <si>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</si>
  <si>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</si>
  <si>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</si>
  <si>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</si>
  <si>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</si>
  <si>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</si>
  <si>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</si>
  <si>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</si>
  <si>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</si>
  <si>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</si>
  <si>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</si>
  <si>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</si>
  <si>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</si>
  <si>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</si>
  <si>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</si>
  <si>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</si>
  <si>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</si>
  <si>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</si>
  <si>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</si>
  <si>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</si>
  <si>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</si>
  <si>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</si>
  <si>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</si>
  <si>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</si>
  <si>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</si>
  <si>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</si>
  <si>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</si>
  <si>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</si>
  <si>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</si>
  <si>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</si>
  <si>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</si>
  <si>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</si>
  <si>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</si>
  <si>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</si>
  <si>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</si>
  <si>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</si>
  <si>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</si>
  <si>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</si>
  <si>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</si>
  <si>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</si>
  <si>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</si>
  <si>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</si>
  <si>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</si>
  <si>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</si>
  <si>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</si>
  <si>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</si>
  <si>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</si>
  <si>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</si>
  <si>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</si>
  <si>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</si>
  <si>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</si>
  <si>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</si>
  <si>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</si>
  <si>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</si>
  <si>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</si>
  <si>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</si>
  <si>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</si>
  <si>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</si>
  <si>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</si>
  <si>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</si>
  <si>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</si>
  <si>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</si>
  <si>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</si>
  <si>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</si>
  <si>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</si>
  <si>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</si>
  <si>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</si>
  <si>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</si>
  <si>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</si>
  <si>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</si>
  <si>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</si>
  <si>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</si>
  <si>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</si>
  <si>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</si>
  <si>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</si>
  <si>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</si>
  <si>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</si>
  <si>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</si>
  <si>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</si>
  <si>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</si>
  <si>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</si>
  <si>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</si>
  <si>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</si>
  <si>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</si>
  <si>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</si>
  <si>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</si>
  <si>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</si>
  <si>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</si>
  <si>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</si>
  <si>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</si>
  <si>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</si>
  <si>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</si>
  <si>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</si>
  <si>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</si>
  <si>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</si>
  <si>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</si>
  <si>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</si>
  <si>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</si>
  <si>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</si>
  <si>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</si>
  <si>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</si>
  <si>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</si>
  <si>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</si>
  <si>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</si>
  <si>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</si>
  <si>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</si>
  <si>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</si>
  <si>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</si>
  <si>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</si>
  <si>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</si>
  <si>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</si>
  <si>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</si>
  <si>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</si>
  <si>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</si>
  <si>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</si>
  <si>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</si>
  <si>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</si>
  <si>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</si>
  <si>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</si>
  <si>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</si>
  <si>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</si>
  <si>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</si>
  <si>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</si>
  <si>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</si>
  <si>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</si>
  <si>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</si>
  <si>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</si>
  <si>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</si>
  <si>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</si>
  <si>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</si>
  <si>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</si>
  <si>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</si>
  <si>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</si>
  <si>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</si>
  <si>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</si>
  <si>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</si>
  <si>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</si>
  <si>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</si>
  <si>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</si>
  <si>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</si>
  <si>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</si>
  <si>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</si>
  <si>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</si>
  <si>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</si>
  <si>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</si>
  <si>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</si>
  <si>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</si>
  <si>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</si>
  <si>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</si>
  <si>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</si>
  <si>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</si>
  <si>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</si>
  <si>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</si>
  <si>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</si>
  <si>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</si>
  <si>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</si>
  <si>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</si>
  <si>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</si>
  <si>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</si>
  <si>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</si>
  <si>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</si>
  <si>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</si>
  <si>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</si>
  <si>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</si>
  <si>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</si>
  <si>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</si>
  <si>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</si>
  <si>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</si>
  <si>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</si>
  <si>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</si>
  <si>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</si>
  <si>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</si>
  <si>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</si>
  <si>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</si>
  <si>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</si>
  <si>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</si>
  <si>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</si>
  <si>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</si>
  <si>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</si>
  <si>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</si>
  <si>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</si>
  <si>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</si>
  <si>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</si>
  <si>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</si>
  <si>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</si>
  <si>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</si>
  <si>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</si>
  <si>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</si>
  <si>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</si>
  <si>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</si>
  <si>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</si>
  <si>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</si>
  <si>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</si>
  <si>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</si>
  <si>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</si>
  <si>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</si>
  <si>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</si>
  <si>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</si>
  <si>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</si>
  <si>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</si>
  <si>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</si>
  <si>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</si>
  <si>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</si>
  <si>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</si>
  <si>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</si>
  <si>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</si>
  <si>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</si>
  <si>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</si>
  <si>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</si>
  <si>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</si>
  <si>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</si>
  <si>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</si>
  <si>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</si>
  <si>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</si>
  <si>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</si>
  <si>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</si>
  <si>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</si>
  <si>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</si>
  <si>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</si>
  <si>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</si>
  <si>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</si>
  <si>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</si>
  <si>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</si>
  <si>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</si>
  <si>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</si>
  <si>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</si>
  <si>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</si>
  <si>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</si>
  <si>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</si>
  <si>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</si>
  <si>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</si>
  <si>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</si>
  <si>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</si>
  <si>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</si>
  <si>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</si>
  <si>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</si>
  <si>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</si>
  <si>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</si>
  <si>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</si>
  <si>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</si>
  <si>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</si>
  <si>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</si>
  <si>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</si>
  <si>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</si>
  <si>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</si>
  <si>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</si>
  <si>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</si>
  <si>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</si>
  <si>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</si>
  <si>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</si>
  <si>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</si>
  <si>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</si>
  <si>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</si>
  <si>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</si>
  <si>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</si>
  <si>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</si>
  <si>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</si>
  <si>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</si>
  <si>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</si>
  <si>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</si>
  <si>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</si>
  <si>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</si>
  <si>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</si>
  <si>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</si>
  <si>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</si>
  <si>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</si>
  <si>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</si>
  <si>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</si>
  <si>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</si>
  <si>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</si>
  <si>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</si>
  <si>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</si>
  <si>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</si>
  <si>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</si>
  <si>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</si>
  <si>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</si>
  <si>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</si>
  <si>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</si>
  <si>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</si>
  <si>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</si>
  <si>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</si>
  <si>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</si>
  <si>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</si>
  <si>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</si>
  <si>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</si>
  <si>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</si>
  <si>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</si>
  <si>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</si>
  <si>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</si>
  <si>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</si>
  <si>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</si>
  <si>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</si>
  <si>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</si>
  <si>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</si>
  <si>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</si>
  <si>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</si>
  <si>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</si>
  <si>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</si>
  <si>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</si>
  <si>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</si>
  <si>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</si>
  <si>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</si>
  <si>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</si>
  <si>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</si>
  <si>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</si>
  <si>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</si>
  <si>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</si>
  <si>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</si>
  <si>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</si>
  <si>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</si>
  <si>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</si>
  <si>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</si>
  <si>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</si>
  <si>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</si>
  <si>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</si>
  <si>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</si>
  <si>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</si>
  <si>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</si>
  <si>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</si>
  <si>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</si>
  <si>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</si>
  <si>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</si>
  <si>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</si>
  <si>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</si>
  <si>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</si>
  <si>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</si>
  <si>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</si>
  <si>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</si>
  <si>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</si>
  <si>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</si>
  <si>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</si>
  <si>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</si>
  <si>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</si>
  <si>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</si>
  <si>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</si>
  <si>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</si>
  <si>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</si>
  <si>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</si>
  <si>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</si>
  <si>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</si>
  <si>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</si>
  <si>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</si>
  <si>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</si>
  <si>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</si>
  <si>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</si>
  <si>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</si>
  <si>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</si>
  <si>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</si>
  <si>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</si>
  <si>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</si>
  <si>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</si>
  <si>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</si>
  <si>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</si>
  <si>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</si>
  <si>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</si>
  <si>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</si>
  <si>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</si>
  <si>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</si>
  <si>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</si>
  <si>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</si>
  <si>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</si>
  <si>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</si>
  <si>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</si>
  <si>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</si>
  <si>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</si>
  <si>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</si>
  <si>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</si>
  <si>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</si>
  <si>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</si>
  <si>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</si>
  <si>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</si>
  <si>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</si>
  <si>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</si>
  <si>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</si>
  <si>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</si>
  <si>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</si>
  <si>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</si>
  <si>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</si>
  <si>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</si>
  <si>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</si>
  <si>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</si>
  <si>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</si>
  <si>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</si>
  <si>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</si>
  <si>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</si>
  <si>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</si>
  <si>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</si>
  <si>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</si>
  <si>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</si>
  <si>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</si>
  <si>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</si>
  <si>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</si>
  <si>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</si>
  <si>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</si>
  <si>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</si>
  <si>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</si>
  <si>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</si>
  <si>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</si>
  <si>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</si>
  <si>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</si>
  <si>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</si>
  <si>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</si>
  <si>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</si>
  <si>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</si>
  <si>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</si>
  <si>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</si>
  <si>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</si>
  <si>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</si>
  <si>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</si>
  <si>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</si>
  <si>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</si>
  <si>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</si>
  <si>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</si>
  <si>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</si>
  <si>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</si>
  <si>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</si>
  <si>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</si>
  <si>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</si>
  <si>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</si>
  <si>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</si>
  <si>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</si>
  <si>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</si>
  <si>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</si>
  <si>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</si>
  <si>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</si>
  <si>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</si>
  <si>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</si>
  <si>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</si>
  <si>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</si>
  <si>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</si>
  <si>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</si>
  <si>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</si>
  <si>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</si>
  <si>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</si>
  <si>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</si>
  <si>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</si>
  <si>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</si>
  <si>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</si>
  <si>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</si>
  <si>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</si>
  <si>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</si>
  <si>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</si>
  <si>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</si>
  <si>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</si>
  <si>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</si>
  <si>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</si>
  <si>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</si>
  <si>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</si>
  <si>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</si>
  <si>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</si>
  <si>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</si>
  <si>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</si>
  <si>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</si>
  <si>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</si>
  <si>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</si>
  <si>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</si>
  <si>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</si>
  <si>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</si>
  <si>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</si>
  <si>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</si>
  <si>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</si>
  <si>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</si>
  <si>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</si>
  <si>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</si>
  <si>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</si>
  <si>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</si>
  <si>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</si>
  <si>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</si>
  <si>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</si>
  <si>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</si>
  <si>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</si>
  <si>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</si>
  <si>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</si>
  <si>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</si>
  <si>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</si>
  <si>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</si>
  <si>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</si>
  <si>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</si>
  <si>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</si>
  <si>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</si>
  <si>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</si>
  <si>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</si>
  <si>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</si>
  <si>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</si>
  <si>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</si>
  <si>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</si>
  <si>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</si>
  <si>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</si>
  <si>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</si>
  <si>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</si>
  <si>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</si>
  <si>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</si>
  <si>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</si>
  <si>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</si>
  <si>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</si>
  <si>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</si>
  <si>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</si>
  <si>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</si>
  <si>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</si>
  <si>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</si>
  <si>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</si>
  <si>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</si>
  <si>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</si>
  <si>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</si>
  <si>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</si>
  <si>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</si>
  <si>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</si>
  <si>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</si>
  <si>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</si>
  <si>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</si>
  <si>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</si>
  <si>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</si>
  <si>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</si>
  <si>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</si>
  <si>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</si>
  <si>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</si>
  <si>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</si>
  <si>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</si>
  <si>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</si>
  <si>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</si>
  <si>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</si>
  <si>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</si>
  <si>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</si>
  <si>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</si>
  <si>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</si>
  <si>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</si>
  <si>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</si>
  <si>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</si>
  <si>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</si>
  <si>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</si>
  <si>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</si>
  <si>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</si>
  <si>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</si>
  <si>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</si>
  <si>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</si>
  <si>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</si>
  <si>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</si>
  <si>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</si>
  <si>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</si>
  <si>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</si>
  <si>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</si>
  <si>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</si>
  <si>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</si>
  <si>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</si>
  <si>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</si>
  <si>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</si>
  <si>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</si>
  <si>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</si>
  <si>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</si>
  <si>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</si>
  <si>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</si>
  <si>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</si>
  <si>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</si>
  <si>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</si>
  <si>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</si>
  <si>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</si>
  <si>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</si>
  <si>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</si>
  <si>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</si>
  <si>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</si>
  <si>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</si>
  <si>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</si>
  <si>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</si>
  <si>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</si>
  <si>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</si>
  <si>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</si>
  <si>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</si>
  <si>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</si>
  <si>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</si>
  <si>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</si>
  <si>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</si>
  <si>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</si>
  <si>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</si>
  <si>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</si>
  <si>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</si>
  <si>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</si>
  <si>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</si>
  <si>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</si>
  <si>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</si>
  <si>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</si>
  <si>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</si>
  <si>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</si>
  <si>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</si>
  <si>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</si>
  <si>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</si>
  <si>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</si>
  <si>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</si>
  <si>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</si>
  <si>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</si>
  <si>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</si>
  <si>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</si>
  <si>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</si>
  <si>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</si>
  <si>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</si>
  <si>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</si>
  <si>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</si>
  <si>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</si>
  <si>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</si>
  <si>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</si>
  <si>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</si>
  <si>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</si>
  <si>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</si>
  <si>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</si>
  <si>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</si>
  <si>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</si>
  <si>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</si>
  <si>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</si>
  <si>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</si>
  <si>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</si>
  <si>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</si>
  <si>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</si>
  <si>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</si>
  <si>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</si>
  <si>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</si>
  <si>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</si>
  <si>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</si>
  <si>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</si>
  <si>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</si>
  <si>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</si>
  <si>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</si>
  <si>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</si>
  <si>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</si>
  <si>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</si>
  <si>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</si>
  <si>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</si>
  <si>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</si>
  <si>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</si>
  <si>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</si>
  <si>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</si>
  <si>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</si>
  <si>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</si>
  <si>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</si>
  <si>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</si>
  <si>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</si>
  <si>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</si>
  <si>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</si>
  <si>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</si>
  <si>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</si>
  <si>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</si>
  <si>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</si>
  <si>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</si>
  <si>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</si>
  <si>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</si>
  <si>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</si>
  <si>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</si>
  <si>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</si>
  <si>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</si>
  <si>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</si>
  <si>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</si>
  <si>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</si>
  <si>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</si>
  <si>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</si>
  <si>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</si>
  <si>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</si>
  <si>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</si>
  <si>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</si>
  <si>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</si>
  <si>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</si>
  <si>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</si>
  <si>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</si>
  <si>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</si>
  <si>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</si>
  <si>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</si>
  <si>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</si>
  <si>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</si>
  <si>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</si>
  <si>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</si>
  <si>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</si>
  <si>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</si>
  <si>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</si>
  <si>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</si>
  <si>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</si>
  <si>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</si>
  <si>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</si>
  <si>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</si>
  <si>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</si>
  <si>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</si>
  <si>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</si>
  <si>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</si>
  <si>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</si>
  <si>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</si>
  <si>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</si>
  <si>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</si>
  <si>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</si>
  <si>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</si>
  <si>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</si>
  <si>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</si>
  <si>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</si>
  <si>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</si>
  <si>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</si>
  <si>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</si>
  <si>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</si>
  <si>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</si>
  <si>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</si>
  <si>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</si>
  <si>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</si>
  <si>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</si>
  <si>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</si>
  <si>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</si>
  <si>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</si>
  <si>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</si>
  <si>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</si>
  <si>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</si>
  <si>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</si>
  <si>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</si>
  <si>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</si>
  <si>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</si>
  <si>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</si>
  <si>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</si>
  <si>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</si>
  <si>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</si>
  <si>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</si>
  <si>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</si>
  <si>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</si>
  <si>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</si>
  <si>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</si>
  <si>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</si>
  <si>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</si>
  <si>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</si>
  <si>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</si>
  <si>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</si>
  <si>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</si>
  <si>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</si>
  <si>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</si>
  <si>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</si>
  <si>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</si>
  <si>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</si>
  <si>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</si>
  <si>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</si>
  <si>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</si>
  <si>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</si>
  <si>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</si>
  <si>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</si>
  <si>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</si>
  <si>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</si>
  <si>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</si>
  <si>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</si>
  <si>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</si>
  <si>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</si>
  <si>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</si>
  <si>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</si>
  <si>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</si>
  <si>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</si>
  <si>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</si>
  <si>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</si>
  <si>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</si>
  <si>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</si>
  <si>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</si>
  <si>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</si>
  <si>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</si>
  <si>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</si>
  <si>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</si>
  <si>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</si>
  <si>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</si>
  <si>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</si>
  <si>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</si>
  <si>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</si>
  <si>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</si>
  <si>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</si>
  <si>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</si>
  <si>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</si>
  <si>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</si>
  <si>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</si>
  <si>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</si>
  <si>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</si>
  <si>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</si>
  <si>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</si>
  <si>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</si>
  <si>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</si>
  <si>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</si>
  <si>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</si>
  <si>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</si>
  <si>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</si>
  <si>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</si>
  <si>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</si>
  <si>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</si>
  <si>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</si>
  <si>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</si>
  <si>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</si>
  <si>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</si>
  <si>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</si>
  <si>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</si>
  <si>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</si>
  <si>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</si>
  <si>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</si>
  <si>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</si>
  <si>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</si>
  <si>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</si>
  <si>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</si>
  <si>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</si>
  <si>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</si>
  <si>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</si>
  <si>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</si>
  <si>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</si>
  <si>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</si>
  <si>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</si>
  <si>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</si>
  <si>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</si>
  <si>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</si>
  <si>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</si>
  <si>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</si>
  <si>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</si>
  <si>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</si>
  <si>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</si>
  <si>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</si>
  <si>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</si>
  <si>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</si>
  <si>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</si>
  <si>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</si>
  <si>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</si>
  <si>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</si>
  <si>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</si>
  <si>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</si>
  <si>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</si>
  <si>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</si>
  <si>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</si>
  <si>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</si>
  <si>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</si>
  <si>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</si>
  <si>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</si>
  <si>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</si>
  <si>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</si>
  <si>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</si>
  <si>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</si>
  <si>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</si>
  <si>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</si>
  <si>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</si>
  <si>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</si>
  <si>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</si>
  <si>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</si>
  <si>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</si>
  <si>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</si>
  <si>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</si>
  <si>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</si>
  <si>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</si>
  <si>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</si>
  <si>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</si>
  <si>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</si>
  <si>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</si>
  <si>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</si>
  <si>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</si>
  <si>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</si>
  <si>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</si>
  <si>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</si>
  <si>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</si>
  <si>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</si>
  <si>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</si>
  <si>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</si>
  <si>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</si>
  <si>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</si>
  <si>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</si>
  <si>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</si>
  <si>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</si>
  <si>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</si>
  <si>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</si>
  <si>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</si>
  <si>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</si>
  <si>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</si>
  <si>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</si>
  <si>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</si>
  <si>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</si>
  <si>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</si>
  <si>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</si>
  <si>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</si>
  <si>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</si>
  <si>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</si>
  <si>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</si>
  <si>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</si>
  <si>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</si>
  <si>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</si>
  <si>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</si>
  <si>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</si>
  <si>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</si>
  <si>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</si>
  <si>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</si>
  <si>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</si>
  <si>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</si>
  <si>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</si>
  <si>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</si>
  <si>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</si>
  <si>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</si>
  <si>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</si>
  <si>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</si>
  <si>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</si>
  <si>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</si>
  <si>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</si>
  <si>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</si>
  <si>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</si>
  <si>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</si>
  <si>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</si>
  <si>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</si>
  <si>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</si>
  <si>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</si>
  <si>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</si>
  <si>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</si>
  <si>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</si>
  <si>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</si>
  <si>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</si>
  <si>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</si>
  <si>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</si>
  <si>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</si>
  <si>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</si>
  <si>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</si>
  <si>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</si>
  <si>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</si>
  <si>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</si>
  <si>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</si>
  <si>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</si>
  <si>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</si>
  <si>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</si>
  <si>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</si>
  <si>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</si>
  <si>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</si>
  <si>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</si>
  <si>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</si>
  <si>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</si>
  <si>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</si>
  <si>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</si>
  <si>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</si>
  <si>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</si>
  <si>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</si>
  <si>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</si>
  <si>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</si>
  <si>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</si>
  <si>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</si>
  <si>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</si>
  <si>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</si>
  <si>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</si>
  <si>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</si>
  <si>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</si>
  <si>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</si>
  <si>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</si>
  <si>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</si>
  <si>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</si>
  <si>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</si>
  <si>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</si>
  <si>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</si>
  <si>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</si>
  <si>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</si>
  <si>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</si>
  <si>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</si>
  <si>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</si>
  <si>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</si>
  <si>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</si>
  <si>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</si>
  <si>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</si>
  <si>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</si>
  <si>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</si>
  <si>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</si>
  <si>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</si>
  <si>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</si>
  <si>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</si>
  <si>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</si>
  <si>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</si>
  <si>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</si>
  <si>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</si>
  <si>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</si>
  <si>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</si>
  <si>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</si>
  <si>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</si>
  <si>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</si>
  <si>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</si>
  <si>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</si>
  <si>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</si>
  <si>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</si>
  <si>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</si>
  <si>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</si>
  <si>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</si>
  <si>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</si>
  <si>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</si>
  <si>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</si>
  <si>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</si>
  <si>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</si>
  <si>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</si>
  <si>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</si>
  <si>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</si>
  <si>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</si>
  <si>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</si>
  <si>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</si>
  <si>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</si>
  <si>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</si>
  <si>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</si>
  <si>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</si>
  <si>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</si>
  <si>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</si>
  <si>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</si>
  <si>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</si>
  <si>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</si>
  <si>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</si>
  <si>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</si>
  <si>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</si>
  <si>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</si>
  <si>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</si>
  <si>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</si>
  <si>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</si>
  <si>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</si>
  <si>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</si>
  <si>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</si>
  <si>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</si>
  <si>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</si>
  <si>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</si>
  <si>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</si>
  <si>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</si>
  <si>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</si>
  <si>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</si>
  <si>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</si>
  <si>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</si>
  <si>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</si>
  <si>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</si>
  <si>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</si>
  <si>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</si>
  <si>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</si>
  <si>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</si>
  <si>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</si>
  <si>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</si>
  <si>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</si>
  <si>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</si>
  <si>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</si>
  <si>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</si>
  <si>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</si>
  <si>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</si>
  <si>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</si>
  <si>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</si>
  <si>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</si>
  <si>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</si>
  <si>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</si>
  <si>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</si>
  <si>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</si>
  <si>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</si>
  <si>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</si>
  <si>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</si>
  <si>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</si>
  <si>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</si>
  <si>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</si>
  <si>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</si>
  <si>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</si>
  <si>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</si>
  <si>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</si>
  <si>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</si>
  <si>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</si>
  <si>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</si>
  <si>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</si>
  <si>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</si>
  <si>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</si>
  <si>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</si>
  <si>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</si>
  <si>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</si>
  <si>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</si>
  <si>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</si>
  <si>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</si>
  <si>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</si>
  <si>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</si>
  <si>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</si>
  <si>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</si>
  <si>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</si>
  <si>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</si>
  <si>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</si>
  <si>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</si>
  <si>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</si>
  <si>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</si>
  <si>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</si>
  <si>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</si>
  <si>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</si>
  <si>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</si>
  <si>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</si>
  <si>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</si>
  <si>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</si>
  <si>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</si>
  <si>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</si>
  <si>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</si>
  <si>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</si>
  <si>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</si>
  <si>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</si>
  <si>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</si>
  <si>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</si>
  <si>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</si>
  <si>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</si>
  <si>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</si>
  <si>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</si>
  <si>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</si>
  <si>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</si>
  <si>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</si>
  <si>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</si>
  <si>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</si>
  <si>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</si>
  <si>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</si>
  <si>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</si>
  <si>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</si>
  <si>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</si>
  <si>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</si>
  <si>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</si>
  <si>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</si>
  <si>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</si>
  <si>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</si>
  <si>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</si>
  <si>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</si>
  <si>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</si>
  <si>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</si>
  <si>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</si>
  <si>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</si>
  <si>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</si>
  <si>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</si>
  <si>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</si>
  <si>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</si>
  <si>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</si>
  <si>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</si>
  <si>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</si>
  <si>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</si>
  <si>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</si>
  <si>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</si>
  <si>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</si>
  <si>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</si>
  <si>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</si>
  <si>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</si>
  <si>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</si>
  <si>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</si>
  <si>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</si>
  <si>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</si>
  <si>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</si>
  <si>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</si>
  <si>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</si>
  <si>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</si>
  <si>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</si>
  <si>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</si>
  <si>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</si>
  <si>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</si>
  <si>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</si>
  <si>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</si>
  <si>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</si>
  <si>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</si>
  <si>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</si>
  <si>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</si>
  <si>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</si>
  <si>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</si>
  <si>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</si>
  <si>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</si>
  <si>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</si>
  <si>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</si>
  <si>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</si>
  <si>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</si>
  <si>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</si>
  <si>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</si>
  <si>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</si>
  <si>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</si>
  <si>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</si>
  <si>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</si>
  <si>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</si>
  <si>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</si>
  <si>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</si>
  <si>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</si>
  <si>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</si>
  <si>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</si>
  <si>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</si>
  <si>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</si>
  <si>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</si>
  <si>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</si>
  <si>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</si>
  <si>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</si>
  <si>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</si>
  <si>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</si>
  <si>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</si>
  <si>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</si>
  <si>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</si>
  <si>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</si>
  <si>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</si>
  <si>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</si>
  <si>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</si>
  <si>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</si>
  <si>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</si>
  <si>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</si>
  <si>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</si>
  <si>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</si>
  <si>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</si>
  <si>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</si>
  <si>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</si>
  <si>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</si>
  <si>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</si>
  <si>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</si>
  <si>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</si>
  <si>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</si>
  <si>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</si>
  <si>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</si>
  <si>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</si>
  <si>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</si>
  <si>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</si>
  <si>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</si>
  <si>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</si>
  <si>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</si>
  <si>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</si>
  <si>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</si>
  <si>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</si>
  <si>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</si>
  <si>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</si>
  <si>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</si>
  <si>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</si>
  <si>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</si>
  <si>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</si>
  <si>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</si>
  <si>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</si>
  <si>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</si>
  <si>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</si>
  <si>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</si>
  <si>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</si>
  <si>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</si>
  <si>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</si>
  <si>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</si>
  <si>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</si>
  <si>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</si>
  <si>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</si>
  <si>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</si>
  <si>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</si>
  <si>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</si>
  <si>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</si>
  <si>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</si>
  <si>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</si>
  <si>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</si>
  <si>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</si>
  <si>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</si>
  <si>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</si>
  <si>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</si>
  <si>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</si>
  <si>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</si>
  <si>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</si>
  <si>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</si>
  <si>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</si>
  <si>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</si>
  <si>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</si>
  <si>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</si>
  <si>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</si>
  <si>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</si>
  <si>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</si>
  <si>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</si>
  <si>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</si>
  <si>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</si>
  <si>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</si>
  <si>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</si>
  <si>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</si>
  <si>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</si>
  <si>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</si>
  <si>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</si>
  <si>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</si>
  <si>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</si>
  <si>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</si>
  <si>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</si>
  <si>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</si>
  <si>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</si>
  <si>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</si>
  <si>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</si>
  <si>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</si>
  <si>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</si>
  <si>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</si>
  <si>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</si>
  <si>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</si>
  <si>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</si>
  <si>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</si>
  <si>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</si>
  <si>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</si>
  <si>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</si>
  <si>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</si>
  <si>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</si>
  <si>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</si>
  <si>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</si>
  <si>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</si>
  <si>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</si>
  <si>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</si>
  <si>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</si>
  <si>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</si>
  <si>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</si>
  <si>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</si>
  <si>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</si>
  <si>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</si>
  <si>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</si>
  <si>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</si>
  <si>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</si>
  <si>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</si>
  <si>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</si>
  <si>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</si>
  <si>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</si>
  <si>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</si>
  <si>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</si>
  <si>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</si>
  <si>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</si>
  <si>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</si>
  <si>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</si>
  <si>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</si>
  <si>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</si>
  <si>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</si>
  <si>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</si>
  <si>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</si>
  <si>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</si>
  <si>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</si>
  <si>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</si>
  <si>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</si>
  <si>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</si>
  <si>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</si>
  <si>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</si>
  <si>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</si>
  <si>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</si>
  <si>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</si>
  <si>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</si>
  <si>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</si>
  <si>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</si>
  <si>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</si>
  <si>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</si>
  <si>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</si>
  <si>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</si>
  <si>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</si>
  <si>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</si>
  <si>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</si>
  <si>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</si>
  <si>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</si>
  <si>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</si>
  <si>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</si>
  <si>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</si>
  <si>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</si>
  <si>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</si>
  <si>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</si>
  <si>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</si>
  <si>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</si>
  <si>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</si>
  <si>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</si>
  <si>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</si>
  <si>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</si>
  <si>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</si>
  <si>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</si>
  <si>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</si>
  <si>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</si>
  <si>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</si>
  <si>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</si>
  <si>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</si>
  <si>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</si>
  <si>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</si>
  <si>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</si>
  <si>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</si>
  <si>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</si>
  <si>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</si>
  <si>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</si>
  <si>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</si>
  <si>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</si>
  <si>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</si>
  <si>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</si>
  <si>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</si>
  <si>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</si>
  <si>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</si>
  <si>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</si>
  <si>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</si>
  <si>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</si>
  <si>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</si>
  <si>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</si>
  <si>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</si>
  <si>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</si>
  <si>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</si>
  <si>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</si>
  <si>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</si>
  <si>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</si>
  <si>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</si>
  <si>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</si>
  <si>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</si>
  <si>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</si>
  <si>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</si>
  <si>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</si>
  <si>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</si>
  <si>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</si>
  <si>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</si>
  <si>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</si>
  <si>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</si>
  <si>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</si>
  <si>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</si>
  <si>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</si>
  <si>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</si>
  <si>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</si>
  <si>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</si>
  <si>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</si>
  <si>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</si>
  <si>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</si>
  <si>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</si>
  <si>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</si>
  <si>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</si>
  <si>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</si>
  <si>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</si>
  <si>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</si>
  <si>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</si>
  <si>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</si>
  <si>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</si>
  <si>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</si>
  <si>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</si>
  <si>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</si>
  <si>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</si>
  <si>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</si>
  <si>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</si>
  <si>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</si>
  <si>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</si>
  <si>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</si>
  <si>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</si>
  <si>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</si>
  <si>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</si>
  <si>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</si>
  <si>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</si>
  <si>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</si>
  <si>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</si>
  <si>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</si>
  <si>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</si>
  <si>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</si>
  <si>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</si>
  <si>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</si>
  <si>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</si>
  <si>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</si>
  <si>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</si>
  <si>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</si>
  <si>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</si>
  <si>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</si>
  <si>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</si>
  <si>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</si>
  <si>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</si>
  <si>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</si>
  <si>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</si>
  <si>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</si>
  <si>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</si>
  <si>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</si>
  <si>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</si>
  <si>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</si>
  <si>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</si>
  <si>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</si>
  <si>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</si>
  <si>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</si>
  <si>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</si>
  <si>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</si>
  <si>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</si>
  <si>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</si>
  <si>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</si>
  <si>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</si>
  <si>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</si>
  <si>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</si>
  <si>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</si>
  <si>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</si>
  <si>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</si>
  <si>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</si>
  <si>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</si>
  <si>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</si>
  <si>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</si>
  <si>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</si>
  <si>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</si>
  <si>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</si>
  <si>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</si>
  <si>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</si>
  <si>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</si>
  <si>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</si>
  <si>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</si>
  <si>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</si>
  <si>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</si>
  <si>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</si>
  <si>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</si>
  <si>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</si>
  <si>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</si>
  <si>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</si>
  <si>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</si>
  <si>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</si>
  <si>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</si>
  <si>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</si>
  <si>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</si>
  <si>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</si>
  <si>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</si>
  <si>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</si>
  <si>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</si>
  <si>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</si>
  <si>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</si>
  <si>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</si>
  <si>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</si>
  <si>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</si>
  <si>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</si>
  <si>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</si>
  <si>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</si>
  <si>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</si>
  <si>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</si>
  <si>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</si>
  <si>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</si>
  <si>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</si>
  <si>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</si>
  <si>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</si>
  <si>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</si>
  <si>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</si>
  <si>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</si>
  <si>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</si>
  <si>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</si>
  <si>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</si>
  <si>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</si>
  <si>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</si>
  <si>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</si>
  <si>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</si>
  <si>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</si>
  <si>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</si>
  <si>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</si>
  <si>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</si>
  <si>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</si>
  <si>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</si>
  <si>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</si>
  <si>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</si>
  <si>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</si>
  <si>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</si>
  <si>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</si>
  <si>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</si>
  <si>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</si>
  <si>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</si>
  <si>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</si>
  <si>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</si>
  <si>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</si>
  <si>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</si>
  <si>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</si>
  <si>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</si>
  <si>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</si>
  <si>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</si>
  <si>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</si>
  <si>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</si>
  <si>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</si>
  <si>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</si>
  <si>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</si>
  <si>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</si>
  <si>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</si>
  <si>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</si>
  <si>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</si>
  <si>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</si>
  <si>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</si>
  <si>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</si>
  <si>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</si>
  <si>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</si>
  <si>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</si>
  <si>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</si>
  <si>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</si>
  <si>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</si>
  <si>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</si>
  <si>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</si>
  <si>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</si>
  <si>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</si>
  <si>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</si>
  <si>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</si>
  <si>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</si>
  <si>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</si>
  <si>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</si>
  <si>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</si>
  <si>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</si>
  <si>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</si>
  <si>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</si>
  <si>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</si>
  <si>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</si>
  <si>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</si>
  <si>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</si>
  <si>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</si>
  <si>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</si>
  <si>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</si>
  <si>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</si>
  <si>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</si>
  <si>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</si>
  <si>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</si>
  <si>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</si>
  <si>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</si>
  <si>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</si>
  <si>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</si>
  <si>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</si>
  <si>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</si>
  <si>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</si>
  <si>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</si>
  <si>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</si>
  <si>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</si>
  <si>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</si>
  <si>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</si>
  <si>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</si>
  <si>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</si>
  <si>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</si>
  <si>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</si>
  <si>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</si>
  <si>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</si>
  <si>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</si>
  <si>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</si>
  <si>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</si>
  <si>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</si>
  <si>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</si>
  <si>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</si>
  <si>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</si>
  <si>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</si>
  <si>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</si>
  <si>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</si>
  <si>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</si>
  <si>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</si>
  <si>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</si>
  <si>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</si>
  <si>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</si>
  <si>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</si>
  <si>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</si>
  <si>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</si>
  <si>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</si>
  <si>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</si>
  <si>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</si>
  <si>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</si>
  <si>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</si>
  <si>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</si>
  <si>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</si>
  <si>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</si>
  <si>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</si>
  <si>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</si>
  <si>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</si>
  <si>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</si>
  <si>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</si>
  <si>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</si>
  <si>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</si>
  <si>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</si>
  <si>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</si>
  <si>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</si>
  <si>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</si>
  <si>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</si>
  <si>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</si>
  <si>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</si>
  <si>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</si>
  <si>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</si>
  <si>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</si>
  <si>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</si>
  <si>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</si>
  <si>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</si>
  <si>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</si>
  <si>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</si>
  <si>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</si>
  <si>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</si>
  <si>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</si>
  <si>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</si>
  <si>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</si>
  <si>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</si>
  <si>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</si>
  <si>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</si>
  <si>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</si>
  <si>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</si>
  <si>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</si>
  <si>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</si>
  <si>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</si>
  <si>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</si>
  <si>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</si>
  <si>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</si>
  <si>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</si>
  <si>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</si>
  <si>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</si>
  <si>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</si>
  <si>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</si>
  <si>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</si>
  <si>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</si>
  <si>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</si>
  <si>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</si>
  <si>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</si>
  <si>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</si>
  <si>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</si>
  <si>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</si>
  <si>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</si>
  <si>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</si>
  <si>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</si>
  <si>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</si>
  <si>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</si>
  <si>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</si>
  <si>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</si>
  <si>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</si>
  <si>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</si>
  <si>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</si>
  <si>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</si>
  <si>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</si>
  <si>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</si>
  <si>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</si>
  <si>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</si>
  <si>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</si>
  <si>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</si>
  <si>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</si>
  <si>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</si>
  <si>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</si>
  <si>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</si>
  <si>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</si>
  <si>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</si>
  <si>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</si>
  <si>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</si>
  <si>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</si>
  <si>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</si>
  <si>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</si>
  <si>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</si>
  <si>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</si>
  <si>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</si>
  <si>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</si>
  <si>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</si>
  <si>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</si>
  <si>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</si>
  <si>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</si>
  <si>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</si>
  <si>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</si>
  <si>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</si>
  <si>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</si>
  <si>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</si>
  <si>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</si>
  <si>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</si>
  <si>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</si>
  <si>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</si>
  <si>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</si>
  <si>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</si>
  <si>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</si>
  <si>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</si>
  <si>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</si>
  <si>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</si>
  <si>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</si>
  <si>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</si>
  <si>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</si>
  <si>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</si>
  <si>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</si>
  <si>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</si>
  <si>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</si>
  <si>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</si>
  <si>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</si>
  <si>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</si>
  <si>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</si>
  <si>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</si>
  <si>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</si>
  <si>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</si>
  <si>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</si>
  <si>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</si>
  <si>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</si>
  <si>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</si>
  <si>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</si>
  <si>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</si>
  <si>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</si>
  <si>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</si>
  <si>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</si>
  <si>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</si>
  <si>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</si>
  <si>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</si>
  <si>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</si>
  <si>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</si>
  <si>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</si>
  <si>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</si>
  <si>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</si>
  <si>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</si>
  <si>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</si>
  <si>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</si>
  <si>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</si>
  <si>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</si>
  <si>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</si>
  <si>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</si>
  <si>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</si>
  <si>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</si>
  <si>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</si>
  <si>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</si>
  <si>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</si>
  <si>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</si>
  <si>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</si>
  <si>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</si>
  <si>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</si>
  <si>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</si>
  <si>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</si>
  <si>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</si>
  <si>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</si>
  <si>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</si>
  <si>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</si>
  <si>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</si>
  <si>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</si>
  <si>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</si>
  <si>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</si>
  <si>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</si>
  <si>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</si>
  <si>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</si>
  <si>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</si>
  <si>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</si>
  <si>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</si>
  <si>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</si>
  <si>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</si>
  <si>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</si>
  <si>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</si>
  <si>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</si>
  <si>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</si>
  <si>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</si>
  <si>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</si>
  <si>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</si>
  <si>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</si>
  <si>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</si>
  <si>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</si>
  <si>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</si>
  <si>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</si>
  <si>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</si>
  <si>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</si>
  <si>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</si>
  <si>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</si>
  <si>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</si>
  <si>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</si>
  <si>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</si>
  <si>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</si>
  <si>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</si>
  <si>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</si>
  <si>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</si>
  <si>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</si>
  <si>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</si>
  <si>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</si>
  <si>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</si>
  <si>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</si>
  <si>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</si>
  <si>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</si>
  <si>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</si>
  <si>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</si>
  <si>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</si>
  <si>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</si>
  <si>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</si>
  <si>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</si>
  <si>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</si>
  <si>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</si>
  <si>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</si>
  <si>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</si>
  <si>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</si>
  <si>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</si>
  <si>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</si>
  <si>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</si>
  <si>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</si>
  <si>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</si>
  <si>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</si>
  <si>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</si>
  <si>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</si>
  <si>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</si>
  <si>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</si>
  <si>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</si>
  <si>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</si>
  <si>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</si>
  <si>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</si>
  <si>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</si>
  <si>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</si>
  <si>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</si>
  <si>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</si>
  <si>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</si>
  <si>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</si>
  <si>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</si>
  <si>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</si>
  <si>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</si>
  <si>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</si>
  <si>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</si>
  <si>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</si>
  <si>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</si>
  <si>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</si>
  <si>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</si>
  <si>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</si>
  <si>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</si>
  <si>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</si>
  <si>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</si>
  <si>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</si>
  <si>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</si>
  <si>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</si>
  <si>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</si>
  <si>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</si>
  <si>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</si>
  <si>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</si>
  <si>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</si>
  <si>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</si>
  <si>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</si>
  <si>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</si>
  <si>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</si>
  <si>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</si>
  <si>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</si>
  <si>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</si>
  <si>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</si>
  <si>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</si>
  <si>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</si>
  <si>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</si>
  <si>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</si>
  <si>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</si>
  <si>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</si>
  <si>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</si>
  <si>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</si>
  <si>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</si>
  <si>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</si>
  <si>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</si>
  <si>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</si>
  <si>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</si>
  <si>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</si>
  <si>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</si>
  <si>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</si>
  <si>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</si>
  <si>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</si>
  <si>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</si>
  <si>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</si>
  <si>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</si>
  <si>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</si>
  <si>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</si>
  <si>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</si>
  <si>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</si>
  <si>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</si>
  <si>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</si>
  <si>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</si>
  <si>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</si>
  <si>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</si>
  <si>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</si>
  <si>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</si>
  <si>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</si>
  <si>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</si>
  <si>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</si>
  <si>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</si>
  <si>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</si>
  <si>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</si>
  <si>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</si>
  <si>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</si>
  <si>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</si>
  <si>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</si>
  <si>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</si>
  <si>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</si>
  <si>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</si>
  <si>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</si>
  <si>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</si>
  <si>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</si>
  <si>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</si>
  <si>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</si>
  <si>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</si>
  <si>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</si>
  <si>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</si>
  <si>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</si>
  <si>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</si>
  <si>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</si>
  <si>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</si>
  <si>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</si>
  <si>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</si>
  <si>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</si>
  <si>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</si>
  <si>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</si>
  <si>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</si>
  <si>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</si>
  <si>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</si>
  <si>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</si>
  <si>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</si>
  <si>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</si>
  <si>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</si>
  <si>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</si>
  <si>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</si>
  <si>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</si>
  <si>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</si>
  <si>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</si>
  <si>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</si>
  <si>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</si>
  <si>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</si>
  <si>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</si>
  <si>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</si>
  <si>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</si>
  <si>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</si>
  <si>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</si>
  <si>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</si>
  <si>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</si>
  <si>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</si>
  <si>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</si>
  <si>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</si>
  <si>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</si>
  <si>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</si>
  <si>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</si>
  <si>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</si>
  <si>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</si>
  <si>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</si>
  <si>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</si>
  <si>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</si>
  <si>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</si>
  <si>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</si>
  <si>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</si>
  <si>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</si>
  <si>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</si>
  <si>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</si>
  <si>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</si>
  <si>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</si>
  <si>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</si>
  <si>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</si>
  <si>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</si>
  <si>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</si>
  <si>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</si>
  <si>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</si>
  <si>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</si>
  <si>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</si>
  <si>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</si>
  <si>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</si>
  <si>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</si>
  <si>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</si>
  <si>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</si>
  <si>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</si>
  <si>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</si>
  <si>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</si>
  <si>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</si>
  <si>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</si>
  <si>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</si>
  <si>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</si>
  <si>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</si>
  <si>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</si>
  <si>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</si>
  <si>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</si>
  <si>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</si>
  <si>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</si>
  <si>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</si>
  <si>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</si>
  <si>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</si>
  <si>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</si>
  <si>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</si>
  <si>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</si>
  <si>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</si>
  <si>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</si>
  <si>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</si>
  <si>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</si>
  <si>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</si>
  <si>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</si>
  <si>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</si>
  <si>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</si>
  <si>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</si>
  <si>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</si>
  <si>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</si>
  <si>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</si>
  <si>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</si>
  <si>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</si>
  <si>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</si>
  <si>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</si>
  <si>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</si>
  <si>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</si>
  <si>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</si>
  <si>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</si>
  <si>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</si>
  <si>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</si>
  <si>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</si>
  <si>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</si>
  <si>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</si>
  <si>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</si>
  <si>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</si>
  <si>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</si>
  <si>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</si>
  <si>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</si>
  <si>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</si>
  <si>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</si>
  <si>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</si>
  <si>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</si>
  <si>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</si>
  <si>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</si>
  <si>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</si>
  <si>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</si>
  <si>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</si>
  <si>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</si>
  <si>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</si>
  <si>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</si>
  <si>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</si>
  <si>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</si>
  <si>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</si>
  <si>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</si>
  <si>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</si>
  <si>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</si>
  <si>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</si>
  <si>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</si>
  <si>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</si>
  <si>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</si>
  <si>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</si>
  <si>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</si>
  <si>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</si>
  <si>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</si>
  <si>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</si>
  <si>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</si>
  <si>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</si>
  <si>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</si>
  <si>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</si>
  <si>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</si>
  <si>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</si>
  <si>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</si>
  <si>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</si>
  <si>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</si>
  <si>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</si>
  <si>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</si>
  <si>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</si>
  <si>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</si>
  <si>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</si>
  <si>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</si>
  <si>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</si>
  <si>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</si>
  <si>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</si>
  <si>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</si>
  <si>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</si>
  <si>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</si>
  <si>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</si>
  <si>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</si>
  <si>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</si>
  <si>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</si>
  <si>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</si>
  <si>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</si>
  <si>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</si>
  <si>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</si>
  <si>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</si>
  <si>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</si>
  <si>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</si>
  <si>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</si>
  <si>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</si>
  <si>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</si>
  <si>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</si>
  <si>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</si>
  <si>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</si>
  <si>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</si>
  <si>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</si>
  <si>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</si>
  <si>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</si>
  <si>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</si>
  <si>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</si>
  <si>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</si>
  <si>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</si>
  <si>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</si>
  <si>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</si>
  <si>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</si>
  <si>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</si>
  <si>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</si>
  <si>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</si>
  <si>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</si>
  <si>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</si>
  <si>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</si>
  <si>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</si>
  <si>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</si>
  <si>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</si>
  <si>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</si>
  <si>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</si>
  <si>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</si>
  <si>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</si>
  <si>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</si>
  <si>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</si>
  <si>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</si>
  <si>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</si>
  <si>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</si>
  <si>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</si>
  <si>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</si>
  <si>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</si>
  <si>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</si>
  <si>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</si>
  <si>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</si>
  <si>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</si>
  <si>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</si>
  <si>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</si>
  <si>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</si>
  <si>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</si>
  <si>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</si>
  <si>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</si>
  <si>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</si>
  <si>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</si>
  <si>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</si>
  <si>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</si>
  <si>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</si>
  <si>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</si>
  <si>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</si>
  <si>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</si>
  <si>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</si>
  <si>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</si>
  <si>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</si>
  <si>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</si>
  <si>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</si>
  <si>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</si>
  <si>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</si>
  <si>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</si>
  <si>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</si>
  <si>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</si>
  <si>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</si>
  <si>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</si>
  <si>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</si>
  <si>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</si>
  <si>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</si>
  <si>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</si>
  <si>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</si>
  <si>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</si>
  <si>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</si>
  <si>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</si>
  <si>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</si>
  <si>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</si>
  <si>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</si>
  <si>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</si>
  <si>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</si>
  <si>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</si>
  <si>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</si>
  <si>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</si>
  <si>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</si>
  <si>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</si>
  <si>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</si>
  <si>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</si>
  <si>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</si>
  <si>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</si>
  <si>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</si>
  <si>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</si>
  <si>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</si>
  <si>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</si>
  <si>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</si>
  <si>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</si>
  <si>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</si>
  <si>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</si>
  <si>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</si>
  <si>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</si>
  <si>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</si>
  <si>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</si>
  <si>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</si>
  <si>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</si>
  <si>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</si>
  <si>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</si>
  <si>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</si>
  <si>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</si>
  <si>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</si>
  <si>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</si>
  <si>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</si>
  <si>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</si>
  <si>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</si>
  <si>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</si>
  <si>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</si>
  <si>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</si>
  <si>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</si>
  <si>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</si>
  <si>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</si>
  <si>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</si>
  <si>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</si>
  <si>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</si>
  <si>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</si>
  <si>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</si>
  <si>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</si>
  <si>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</si>
  <si>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</si>
  <si>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</si>
  <si>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</si>
  <si>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</si>
  <si>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</si>
  <si>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</si>
  <si>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</si>
  <si>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</si>
  <si>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</si>
  <si>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</si>
  <si>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</si>
  <si>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</si>
  <si>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</si>
  <si>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</si>
  <si>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</si>
  <si>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</si>
  <si>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</si>
  <si>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</si>
  <si>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</si>
  <si>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</si>
  <si>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</si>
  <si>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</si>
  <si>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</si>
  <si>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</si>
  <si>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</si>
  <si>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</si>
  <si>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</si>
  <si>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</si>
  <si>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</si>
  <si>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</si>
  <si>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</si>
  <si>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</si>
  <si>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</si>
  <si>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</si>
  <si>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</si>
  <si>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</si>
  <si>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</si>
  <si>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</si>
  <si>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</si>
  <si>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</si>
  <si>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</si>
  <si>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</si>
  <si>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</si>
  <si>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</si>
  <si>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</si>
  <si>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</si>
  <si>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</si>
  <si>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</si>
  <si>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</si>
  <si>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</si>
  <si>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</si>
  <si>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</si>
  <si>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</si>
  <si>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</si>
  <si>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</si>
  <si>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</si>
  <si>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</si>
  <si>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</si>
  <si>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</si>
  <si>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</si>
  <si>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</si>
  <si>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</si>
  <si>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</si>
  <si>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</si>
  <si>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</si>
  <si>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</si>
  <si>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</si>
  <si>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</si>
  <si>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</si>
  <si>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</si>
  <si>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</si>
  <si>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</si>
  <si>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</si>
  <si>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</si>
  <si>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</si>
  <si>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</si>
  <si>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</si>
  <si>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</si>
  <si>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</si>
  <si>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</si>
  <si>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</si>
  <si>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</si>
  <si>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</si>
  <si>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</si>
  <si>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</si>
  <si>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</si>
  <si>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</si>
  <si>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</si>
  <si>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</si>
  <si>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</si>
  <si>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</si>
  <si>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</si>
  <si>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</si>
  <si>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</si>
  <si>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</si>
  <si>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</si>
  <si>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</si>
  <si>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</si>
  <si>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</si>
  <si>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</si>
  <si>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</si>
  <si>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</si>
  <si>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</si>
  <si>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</si>
  <si>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</si>
  <si>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</si>
  <si>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</si>
  <si>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</si>
  <si>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</si>
  <si>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</si>
  <si>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</si>
  <si>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</si>
  <si>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</si>
  <si>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</si>
  <si>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</si>
  <si>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</si>
  <si>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</si>
  <si>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</si>
  <si>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</si>
  <si>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</si>
  <si>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</si>
  <si>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</si>
  <si>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</si>
  <si>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</si>
  <si>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</si>
  <si>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</si>
  <si>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</si>
  <si>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</si>
  <si>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</si>
  <si>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</si>
  <si>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</si>
  <si>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</si>
  <si>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</si>
  <si>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</si>
  <si>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</si>
  <si>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</si>
  <si>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</si>
  <si>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</si>
  <si>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</si>
  <si>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</si>
  <si>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</si>
  <si>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</si>
  <si>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</si>
  <si>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</si>
  <si>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</si>
  <si>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</si>
  <si>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</si>
  <si>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</si>
  <si>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</si>
  <si>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</si>
  <si>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</si>
  <si>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</si>
  <si>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</si>
  <si>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</si>
  <si>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</si>
  <si>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</si>
  <si>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</si>
  <si>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</si>
  <si>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</si>
  <si>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</si>
  <si>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</si>
  <si>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</si>
  <si>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</si>
  <si>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</si>
  <si>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</si>
  <si>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</si>
  <si>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</si>
  <si>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</si>
  <si>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</si>
  <si>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</si>
  <si>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</si>
  <si>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</si>
  <si>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</si>
  <si>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</si>
  <si>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</si>
  <si>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</si>
  <si>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</si>
  <si>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</si>
  <si>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</si>
  <si>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</si>
  <si>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</si>
  <si>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</si>
  <si>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</si>
  <si>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</si>
  <si>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</si>
  <si>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</si>
  <si>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</si>
  <si>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</si>
  <si>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</si>
  <si>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</si>
  <si>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</si>
  <si>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</si>
  <si>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</si>
  <si>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</si>
  <si>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</si>
  <si>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</si>
  <si>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</si>
  <si>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</si>
  <si>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</si>
  <si>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</si>
  <si>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</si>
  <si>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</si>
  <si>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</si>
  <si>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</si>
  <si>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</si>
  <si>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</si>
  <si>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</si>
  <si>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</si>
  <si>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</si>
  <si>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</si>
  <si>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</si>
  <si>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</si>
  <si>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</si>
  <si>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</si>
  <si>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</si>
  <si>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</si>
  <si>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</si>
  <si>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</si>
  <si>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</si>
  <si>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</si>
  <si>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</si>
  <si>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</si>
  <si>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</si>
  <si>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</si>
  <si>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</si>
  <si>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</si>
  <si>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</si>
  <si>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</si>
  <si>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</si>
  <si>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</si>
  <si>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</si>
  <si>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</si>
  <si>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</si>
  <si>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</si>
  <si>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</si>
  <si>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</si>
  <si>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</si>
  <si>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</si>
  <si>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</si>
  <si>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</si>
  <si>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</si>
  <si>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</si>
  <si>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</si>
  <si>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</si>
  <si>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</si>
  <si>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</si>
  <si>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</si>
  <si>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</si>
  <si>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</si>
  <si>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</si>
  <si>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</si>
  <si>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</si>
  <si>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</si>
  <si>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</si>
  <si>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</si>
  <si>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</si>
  <si>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</si>
  <si>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</si>
  <si>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</si>
  <si>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</si>
  <si>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</si>
  <si>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</si>
  <si>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</si>
  <si>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</si>
  <si>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</si>
  <si>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</si>
  <si>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</si>
  <si>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</si>
  <si>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</si>
  <si>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</si>
  <si>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</si>
  <si>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</si>
  <si>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</si>
  <si>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</si>
  <si>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</si>
  <si>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</si>
  <si>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</si>
  <si>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</si>
  <si>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</si>
  <si>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</si>
  <si>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</si>
  <si>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</si>
  <si>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</si>
  <si>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</si>
  <si>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</si>
  <si>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</si>
  <si>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</si>
  <si>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</si>
  <si>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</si>
  <si>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</si>
  <si>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</si>
  <si>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</si>
  <si>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</si>
  <si>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</si>
  <si>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</si>
  <si>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</si>
  <si>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</si>
  <si>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</si>
  <si>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</si>
  <si>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</si>
  <si>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</si>
  <si>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</si>
  <si>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</si>
  <si>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</si>
  <si>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</si>
  <si>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</si>
  <si>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</si>
  <si>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</si>
  <si>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</si>
  <si>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</si>
  <si>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</si>
  <si>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</si>
  <si>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</si>
  <si>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</si>
  <si>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</si>
  <si>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</si>
  <si>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</si>
  <si>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</si>
  <si>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</si>
  <si>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</si>
  <si>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</si>
  <si>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</si>
  <si>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</si>
  <si>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</si>
  <si>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</si>
  <si>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</si>
  <si>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</si>
  <si>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</si>
  <si>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</si>
  <si>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</si>
  <si>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</si>
  <si>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</si>
  <si>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</si>
  <si>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</si>
  <si>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</si>
  <si>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</si>
  <si>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</si>
  <si>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</si>
  <si>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</si>
  <si>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</si>
  <si>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</si>
  <si>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</si>
  <si>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</si>
  <si>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</si>
  <si>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</si>
  <si>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</si>
  <si>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</si>
  <si>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</si>
  <si>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</si>
  <si>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</si>
  <si>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</si>
  <si>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</si>
  <si>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</si>
  <si>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</si>
  <si>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</si>
  <si>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</si>
  <si>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</si>
  <si>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</si>
  <si>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</si>
  <si>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</si>
  <si>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</si>
  <si>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</si>
  <si>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</si>
  <si>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</si>
  <si>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</si>
  <si>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</si>
  <si>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</si>
  <si>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</si>
  <si>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</si>
  <si>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</si>
  <si>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</si>
  <si>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</si>
  <si>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</si>
  <si>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</si>
  <si>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</si>
  <si>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</si>
  <si>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</si>
  <si>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</si>
  <si>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</si>
  <si>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</si>
  <si>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</si>
  <si>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</si>
  <si>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</si>
  <si>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</si>
  <si>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</si>
  <si>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</si>
  <si>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</si>
  <si>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</si>
  <si>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</si>
  <si>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</si>
  <si>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</si>
  <si>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</si>
  <si>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</si>
  <si>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</si>
  <si>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</si>
  <si>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</si>
  <si>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</si>
  <si>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</si>
  <si>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</si>
  <si>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</si>
  <si>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</si>
  <si>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</si>
  <si>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</si>
  <si>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</si>
  <si>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</si>
  <si>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</si>
  <si>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</si>
  <si>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</si>
  <si>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</si>
  <si>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</si>
  <si>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</si>
  <si>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</si>
  <si>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</si>
  <si>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</si>
  <si>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</si>
  <si>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</si>
  <si>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</si>
  <si>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</si>
  <si>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</si>
  <si>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</si>
  <si>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</si>
  <si>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</si>
  <si>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</si>
  <si>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</si>
  <si>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</si>
  <si>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</si>
  <si>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</si>
  <si>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</si>
  <si>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</si>
  <si>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</si>
  <si>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</si>
  <si>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</si>
  <si>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</si>
  <si>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</si>
  <si>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</si>
  <si>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</si>
  <si>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</si>
  <si>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</si>
  <si>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</si>
  <si>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</si>
  <si>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</si>
  <si>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</si>
  <si>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</si>
  <si>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</si>
  <si>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</si>
  <si>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</si>
  <si>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</si>
  <si>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</si>
  <si>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</si>
  <si>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</si>
  <si>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</si>
  <si>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</si>
  <si>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</si>
  <si>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</si>
  <si>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</si>
  <si>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</si>
  <si>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</si>
  <si>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</si>
  <si>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</si>
  <si>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</si>
  <si>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</si>
  <si>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</si>
  <si>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</si>
  <si>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</si>
  <si>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</si>
  <si>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</si>
  <si>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</si>
  <si>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</si>
  <si>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</si>
  <si>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</si>
  <si>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</si>
  <si>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</si>
  <si>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</si>
  <si>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</si>
  <si>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</si>
  <si>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</si>
  <si>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</si>
  <si>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</si>
  <si>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</si>
  <si>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</si>
  <si>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</si>
  <si>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</si>
  <si>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</si>
  <si>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</si>
  <si>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</si>
  <si>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</si>
  <si>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</si>
  <si>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</si>
  <si>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</si>
  <si>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</si>
  <si>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</si>
  <si>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</si>
  <si>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</si>
  <si>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</si>
  <si>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</si>
  <si>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</si>
  <si>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</si>
  <si>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</si>
  <si>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</si>
  <si>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</si>
  <si>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</si>
  <si>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</si>
  <si>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</si>
  <si>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</si>
  <si>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</si>
  <si>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</si>
  <si>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</si>
  <si>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</si>
  <si>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</si>
  <si>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</si>
  <si>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</si>
  <si>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</si>
  <si>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</si>
  <si>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</si>
  <si>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</si>
  <si>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</si>
  <si>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</si>
  <si>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</si>
  <si>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</si>
  <si>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</si>
  <si>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</si>
  <si>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</si>
  <si>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</si>
  <si>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</si>
  <si>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</si>
  <si>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</si>
  <si>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</si>
  <si>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</si>
  <si>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</si>
  <si>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</si>
  <si>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</si>
  <si>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</si>
  <si>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</si>
  <si>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</si>
  <si>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</si>
  <si>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</si>
  <si>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</si>
  <si>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</si>
  <si>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</si>
  <si>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</si>
  <si>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</si>
  <si>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</si>
  <si>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</si>
  <si>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</si>
  <si>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</si>
  <si>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</si>
  <si>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</si>
  <si>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</si>
  <si>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</si>
  <si>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</si>
  <si>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</si>
  <si>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</si>
  <si>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</si>
  <si>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</si>
  <si>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</si>
  <si>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</si>
  <si>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</si>
  <si>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</si>
  <si>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</si>
  <si>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</si>
  <si>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</si>
  <si>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</si>
  <si>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</si>
  <si>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</si>
  <si>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</si>
  <si>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</si>
  <si>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</si>
  <si>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</si>
  <si>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</si>
  <si>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</si>
  <si>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</si>
  <si>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</si>
  <si>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</si>
  <si>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</si>
  <si>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</si>
  <si>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</si>
  <si>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</si>
  <si>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</si>
  <si>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</si>
  <si>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</si>
  <si>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</si>
  <si>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</si>
  <si>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</si>
  <si>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</si>
  <si>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</si>
  <si>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</si>
  <si>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</si>
  <si>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</si>
  <si>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</si>
  <si>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</si>
  <si>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</si>
  <si>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</si>
  <si>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</si>
  <si>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</si>
  <si>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</si>
  <si>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</si>
  <si>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</si>
  <si>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</si>
  <si>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</si>
  <si>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</si>
  <si>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</si>
  <si>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</si>
  <si>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</si>
  <si>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</si>
  <si>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</si>
  <si>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</si>
  <si>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</si>
  <si>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</si>
  <si>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</si>
  <si>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</si>
  <si>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</si>
  <si>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</si>
  <si>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</si>
  <si>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</si>
  <si>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</si>
  <si>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</si>
  <si>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</si>
  <si>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</si>
  <si>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</si>
  <si>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</si>
  <si>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</si>
  <si>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</si>
  <si>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</si>
  <si>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</si>
  <si>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</si>
  <si>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</si>
  <si>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</si>
  <si>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</si>
  <si>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</si>
  <si>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</si>
  <si>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</si>
  <si>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</si>
  <si>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</si>
  <si>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</si>
  <si>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</si>
  <si>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</si>
  <si>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</si>
  <si>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</si>
  <si>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</si>
  <si>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</si>
  <si>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</si>
  <si>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</si>
  <si>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</si>
  <si>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</si>
  <si>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</si>
  <si>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</si>
  <si>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</si>
  <si>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</si>
  <si>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</si>
  <si>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</si>
  <si>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</si>
  <si>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</si>
  <si>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</si>
  <si>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</si>
  <si>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</si>
  <si>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</si>
  <si>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</si>
  <si>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</si>
  <si>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</si>
  <si>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</si>
  <si>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</si>
  <si>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</si>
  <si>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</si>
  <si>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</si>
  <si>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</si>
  <si>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</si>
  <si>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</si>
  <si>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</si>
  <si>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</si>
  <si>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</si>
  <si>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</si>
  <si>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</si>
  <si>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</si>
  <si>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</si>
  <si>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</si>
  <si>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</si>
  <si>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</si>
  <si>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</si>
  <si>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</si>
  <si>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</si>
  <si>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</si>
  <si>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</si>
  <si>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</si>
  <si>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</si>
  <si>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</si>
  <si>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</si>
  <si>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</si>
  <si>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</si>
  <si>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</si>
  <si>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</si>
  <si>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</si>
  <si>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</si>
  <si>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</si>
  <si>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</si>
  <si>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</si>
  <si>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</si>
  <si>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</si>
  <si>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</si>
  <si>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</si>
  <si>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</si>
  <si>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</si>
  <si>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</si>
  <si>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</si>
  <si>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</si>
  <si>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</si>
  <si>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</si>
  <si>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</si>
  <si>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</si>
  <si>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</si>
  <si>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</si>
  <si>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</si>
  <si>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</si>
  <si>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</si>
  <si>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</si>
  <si>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</si>
  <si>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</si>
  <si>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</si>
  <si>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</si>
  <si>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</si>
  <si>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</si>
  <si>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</si>
  <si>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</si>
  <si>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</si>
  <si>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</si>
  <si>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</si>
  <si>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</si>
  <si>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</si>
  <si>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</si>
  <si>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</si>
  <si>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</si>
  <si>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</si>
  <si>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</si>
  <si>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</si>
  <si>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</si>
  <si>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</si>
  <si>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</si>
  <si>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</si>
  <si>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</si>
  <si>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</si>
  <si>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</si>
  <si>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</si>
  <si>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</si>
  <si>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</si>
  <si>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</si>
  <si>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</si>
  <si>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</si>
  <si>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</si>
  <si>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</si>
  <si>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</si>
  <si>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</si>
  <si>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</si>
  <si>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</si>
  <si>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</si>
  <si>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</si>
  <si>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</si>
  <si>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</si>
  <si>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</si>
  <si>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</si>
  <si>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</si>
  <si>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</si>
  <si>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</si>
  <si>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</si>
  <si>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</si>
  <si>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</si>
  <si>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</si>
  <si>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</si>
  <si>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</si>
  <si>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</si>
  <si>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</si>
  <si>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</si>
  <si>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</si>
  <si>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</si>
  <si>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</si>
  <si>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</si>
  <si>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</si>
  <si>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</si>
  <si>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</si>
  <si>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</si>
  <si>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</si>
  <si>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</si>
  <si>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</si>
  <si>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</si>
  <si>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</si>
  <si>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</si>
  <si>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</si>
  <si>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</si>
  <si>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</si>
  <si>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</si>
  <si>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</si>
  <si>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</si>
  <si>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</si>
  <si>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</si>
  <si>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</si>
  <si>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</si>
  <si>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</si>
  <si>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</si>
  <si>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</si>
  <si>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</si>
  <si>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</si>
  <si>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</si>
  <si>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</si>
  <si>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</si>
  <si>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</si>
  <si>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</si>
  <si>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</si>
  <si>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</si>
  <si>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</si>
  <si>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</si>
  <si>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</si>
  <si>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</si>
  <si>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</si>
  <si>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</si>
  <si>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</si>
  <si>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</si>
  <si>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</si>
  <si>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</si>
  <si>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</si>
  <si>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</si>
  <si>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</si>
  <si>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</si>
  <si>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</si>
  <si>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</si>
  <si>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</si>
  <si>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</si>
  <si>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</si>
  <si>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</si>
  <si>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</si>
  <si>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</si>
  <si>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</si>
  <si>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</si>
  <si>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</si>
  <si>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</si>
  <si>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</si>
  <si>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</si>
  <si>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</si>
  <si>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</si>
  <si>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</si>
  <si>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</si>
  <si>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</si>
  <si>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</si>
  <si>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</si>
  <si>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</si>
  <si>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</si>
  <si>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</si>
  <si>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</si>
  <si>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</si>
  <si>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</si>
  <si>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</si>
  <si>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</si>
  <si>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</si>
  <si>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</si>
  <si>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</si>
  <si>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</si>
  <si>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</si>
  <si>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</si>
  <si>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</si>
  <si>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</si>
  <si>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</si>
  <si>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</si>
  <si>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</si>
  <si>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</si>
  <si>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</si>
  <si>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</si>
  <si>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</si>
  <si>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</si>
  <si>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</si>
  <si>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</si>
  <si>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</si>
  <si>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</si>
  <si>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</si>
  <si>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</si>
  <si>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</si>
  <si>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</si>
  <si>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</si>
  <si>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</si>
  <si>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</si>
  <si>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</si>
  <si>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</si>
  <si>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</si>
  <si>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</si>
  <si>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</si>
  <si>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</si>
  <si>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</si>
  <si>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</si>
  <si>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</si>
  <si>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</si>
  <si>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</si>
  <si>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</si>
  <si>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</si>
  <si>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</si>
  <si>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</si>
  <si>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</si>
  <si>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</si>
  <si>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</si>
  <si>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</si>
  <si>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</si>
  <si>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</si>
  <si>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</si>
  <si>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</si>
  <si>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</si>
  <si>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</si>
  <si>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</si>
  <si>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</si>
  <si>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</si>
  <si>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</si>
  <si>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</si>
  <si>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</si>
  <si>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</si>
  <si>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</si>
  <si>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</si>
  <si>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</si>
  <si>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</si>
  <si>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</si>
  <si>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</si>
  <si>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</si>
  <si>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</si>
  <si>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</si>
  <si>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</si>
  <si>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</si>
  <si>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</si>
  <si>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</si>
  <si>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</si>
  <si>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</si>
  <si>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</si>
  <si>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</si>
  <si>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</si>
  <si>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</si>
  <si>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</si>
  <si>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</si>
  <si>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</si>
  <si>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</si>
  <si>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</si>
  <si>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</si>
  <si>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</si>
  <si>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</si>
  <si>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</si>
  <si>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</si>
  <si>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</si>
  <si>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</si>
  <si>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</si>
  <si>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</si>
  <si>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</si>
  <si>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</si>
  <si>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</si>
  <si>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</si>
  <si>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</si>
  <si>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</si>
  <si>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</si>
  <si>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</si>
  <si>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</si>
  <si>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</si>
  <si>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</si>
  <si>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</si>
  <si>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</si>
  <si>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</si>
  <si>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</si>
  <si>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</si>
  <si>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</si>
  <si>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</si>
  <si>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</si>
  <si>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</si>
  <si>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</si>
  <si>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</si>
  <si>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</si>
  <si>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</si>
  <si>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</si>
  <si>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</si>
  <si>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</si>
  <si>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</si>
  <si>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</si>
  <si>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</si>
  <si>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</si>
  <si>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</si>
  <si>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</si>
  <si>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</si>
  <si>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</si>
  <si>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</si>
  <si>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</si>
  <si>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</si>
  <si>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</si>
  <si>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</si>
  <si>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</si>
  <si>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</si>
  <si>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</si>
  <si>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</si>
  <si>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</si>
  <si>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</si>
  <si>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</si>
  <si>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</si>
  <si>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</si>
  <si>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</si>
  <si>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</si>
  <si>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</si>
  <si>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</si>
  <si>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</si>
  <si>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</si>
  <si>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</si>
  <si>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</si>
  <si>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</si>
  <si>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</si>
  <si>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</si>
  <si>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</si>
  <si>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</si>
  <si>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</si>
  <si>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</si>
  <si>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</si>
  <si>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</si>
  <si>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</si>
  <si>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</si>
  <si>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</si>
  <si>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</si>
  <si>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</si>
  <si>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</si>
  <si>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</si>
  <si>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</si>
  <si>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</si>
  <si>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</si>
  <si>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</si>
  <si>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</si>
  <si>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</si>
  <si>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</si>
  <si>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</si>
  <si>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</si>
  <si>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</si>
  <si>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</si>
  <si>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</si>
  <si>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</si>
  <si>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</si>
  <si>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</si>
  <si>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</si>
  <si>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</si>
  <si>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</si>
  <si>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</si>
  <si>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</si>
  <si>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</si>
  <si>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</si>
  <si>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</si>
  <si>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</si>
  <si>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</si>
  <si>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</si>
  <si>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</si>
  <si>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</si>
  <si>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</si>
  <si>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</si>
  <si>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</si>
  <si>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</si>
  <si>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</si>
  <si>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</si>
  <si>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</si>
  <si>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</si>
  <si>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</si>
  <si>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</si>
  <si>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</si>
  <si>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</si>
  <si>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</si>
  <si>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</si>
  <si>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</si>
  <si>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</si>
  <si>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</si>
  <si>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</si>
  <si>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</si>
  <si>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</si>
  <si>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</si>
  <si>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</si>
  <si>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</si>
  <si>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</si>
  <si>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</si>
  <si>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</si>
  <si>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</si>
  <si>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</si>
  <si>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</si>
  <si>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</si>
  <si>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</si>
  <si>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</si>
  <si>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</si>
  <si>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</si>
  <si>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</si>
  <si>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</si>
  <si>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</si>
  <si>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</si>
  <si>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</si>
  <si>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</si>
  <si>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</si>
  <si>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</si>
  <si>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</si>
  <si>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</si>
  <si>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</si>
  <si>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</si>
  <si>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</si>
  <si>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</si>
  <si>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</si>
  <si>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</si>
  <si>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</si>
  <si>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</si>
  <si>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</si>
  <si>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</si>
  <si>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</si>
  <si>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</si>
  <si>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</si>
  <si>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</si>
  <si>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</si>
  <si>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</si>
  <si>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</si>
  <si>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</si>
  <si>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</si>
  <si>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</si>
  <si>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</si>
  <si>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</si>
  <si>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</si>
  <si>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</si>
  <si>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</si>
  <si>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</si>
  <si>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</si>
  <si>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</si>
  <si>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</si>
  <si>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</si>
  <si>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</si>
  <si>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</si>
  <si>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</si>
  <si>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</si>
  <si>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</si>
  <si>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</si>
  <si>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</si>
  <si>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</si>
  <si>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</si>
  <si>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</si>
  <si>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</si>
  <si>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</si>
  <si>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</si>
  <si>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</si>
  <si>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</si>
  <si>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</si>
  <si>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</si>
  <si>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</si>
  <si>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</si>
  <si>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</si>
  <si>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</si>
  <si>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</si>
  <si>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</si>
  <si>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</si>
  <si>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</si>
  <si>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</si>
  <si>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</si>
  <si>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</si>
  <si>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</si>
  <si>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</si>
  <si>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</si>
  <si>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</si>
  <si>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</si>
  <si>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</si>
  <si>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</si>
  <si>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</si>
  <si>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</si>
  <si>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</si>
  <si>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</si>
  <si>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</si>
  <si>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</si>
  <si>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</si>
  <si>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</si>
  <si>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</si>
  <si>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</si>
  <si>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</si>
  <si>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</si>
  <si>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</si>
  <si>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</si>
  <si>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</si>
  <si>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</si>
  <si>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</si>
  <si>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</si>
  <si>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</si>
  <si>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</si>
  <si>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</si>
  <si>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</si>
  <si>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</si>
  <si>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</si>
  <si>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</si>
  <si>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</si>
  <si>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</si>
  <si>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</si>
  <si>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</si>
  <si>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</si>
  <si>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</si>
  <si>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</si>
  <si>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</si>
  <si>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</si>
  <si>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</si>
  <si>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</si>
  <si>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</si>
  <si>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</si>
  <si>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</si>
  <si>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</si>
  <si>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</si>
  <si>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</si>
  <si>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</si>
  <si>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</si>
  <si>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</si>
  <si>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</si>
  <si>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</si>
  <si>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</si>
  <si>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</si>
  <si>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</si>
  <si>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</si>
  <si>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</si>
  <si>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</si>
  <si>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</si>
  <si>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</si>
  <si>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</si>
  <si>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</si>
  <si>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</si>
  <si>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</si>
  <si>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</si>
  <si>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</si>
  <si>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</si>
  <si>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</si>
  <si>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</si>
  <si>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</si>
  <si>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</si>
  <si>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</si>
  <si>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</si>
  <si>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</si>
  <si>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</si>
  <si>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</si>
  <si>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</si>
  <si>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</si>
  <si>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</si>
  <si>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</si>
  <si>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</si>
  <si>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</si>
  <si>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</si>
  <si>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</si>
  <si>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</si>
  <si>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</si>
  <si>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</si>
  <si>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</si>
  <si>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</si>
  <si>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</si>
  <si>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</si>
  <si>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</si>
  <si>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</si>
  <si>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</si>
  <si>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</si>
  <si>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</si>
  <si>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</si>
  <si>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</si>
  <si>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</si>
  <si>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</si>
  <si>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</si>
  <si>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</si>
  <si>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</si>
  <si>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</si>
  <si>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</si>
  <si>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</si>
  <si>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</si>
  <si>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</si>
  <si>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</si>
  <si>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</si>
  <si>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</si>
  <si>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</si>
  <si>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</si>
  <si>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</si>
  <si>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</si>
  <si>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</si>
  <si>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</si>
  <si>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</si>
  <si>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</si>
  <si>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</si>
  <si>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</si>
  <si>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</si>
  <si>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</si>
  <si>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</si>
  <si>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</si>
  <si>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</si>
  <si>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</si>
  <si>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</si>
  <si>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</si>
  <si>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</si>
  <si>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</si>
  <si>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</si>
  <si>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</si>
  <si>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</si>
  <si>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</si>
  <si>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</si>
  <si>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</si>
  <si>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</si>
  <si>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</si>
  <si>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</si>
  <si>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</si>
  <si>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</si>
  <si>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</si>
  <si>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</si>
  <si>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</si>
  <si>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</si>
  <si>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</si>
  <si>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</si>
  <si>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</si>
  <si>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</si>
  <si>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</si>
  <si>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</si>
  <si>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</si>
  <si>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</si>
  <si>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</si>
  <si>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</si>
  <si>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</si>
  <si>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</si>
  <si>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</si>
  <si>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</si>
  <si>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</si>
  <si>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</si>
  <si>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</si>
  <si>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</si>
  <si>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</si>
  <si>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</si>
  <si>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</si>
  <si>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</si>
  <si>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</si>
  <si>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</si>
  <si>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</si>
  <si>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</si>
  <si>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</si>
  <si>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</si>
  <si>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</si>
  <si>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</si>
  <si>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</si>
  <si>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</si>
  <si>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</si>
  <si>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</si>
  <si>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</si>
  <si>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</si>
  <si>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</si>
  <si>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</si>
  <si>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</si>
  <si>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</si>
  <si>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</si>
  <si>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</si>
  <si>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</si>
  <si>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</si>
  <si>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</si>
  <si>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</si>
  <si>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</si>
  <si>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</si>
  <si>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</si>
  <si>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</si>
  <si>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</si>
  <si>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</si>
  <si>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</si>
  <si>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</si>
  <si>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</si>
  <si>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</si>
  <si>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</si>
  <si>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</si>
  <si>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</si>
  <si>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</si>
  <si>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</si>
  <si>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</si>
  <si>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</si>
  <si>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</si>
  <si>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</si>
  <si>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</si>
  <si>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</si>
  <si>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</si>
  <si>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</si>
  <si>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</si>
  <si>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</si>
  <si>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</si>
  <si>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</si>
  <si>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</si>
  <si>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</si>
  <si>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</si>
  <si>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</si>
  <si>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</si>
  <si>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</si>
  <si>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</si>
  <si>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</si>
  <si>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</si>
  <si>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</si>
  <si>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</si>
  <si>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</si>
  <si>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</si>
  <si>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</si>
  <si>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</si>
  <si>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</si>
  <si>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</si>
  <si>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</si>
  <si>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</si>
  <si>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</si>
  <si>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</si>
  <si>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</si>
  <si>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</si>
  <si>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</si>
  <si>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</si>
  <si>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</si>
  <si>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</si>
  <si>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</si>
  <si>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</si>
  <si>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</si>
  <si>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</si>
  <si>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</si>
  <si>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</si>
  <si>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</si>
  <si>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</si>
  <si>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</si>
  <si>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</si>
  <si>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</si>
  <si>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</si>
  <si>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</si>
  <si>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</si>
  <si>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</si>
  <si>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</si>
  <si>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</si>
  <si>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</si>
  <si>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</si>
  <si>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</si>
  <si>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</si>
  <si>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</si>
  <si>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</si>
  <si>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</si>
  <si>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</si>
  <si>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</si>
  <si>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</si>
  <si>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</si>
  <si>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</si>
  <si>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</si>
  <si>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</si>
  <si>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</si>
  <si>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</si>
  <si>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</si>
  <si>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</si>
  <si>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</si>
  <si>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</si>
  <si>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</si>
  <si>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</si>
  <si>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</si>
  <si>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</si>
  <si>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</si>
  <si>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</si>
  <si>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</si>
  <si>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</si>
  <si>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</si>
  <si>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</si>
  <si>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</si>
  <si>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</si>
  <si>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</si>
  <si>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</si>
  <si>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</si>
  <si>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</si>
  <si>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</si>
  <si>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</si>
  <si>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</si>
  <si>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</si>
  <si>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</si>
  <si>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</si>
  <si>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</si>
  <si>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</si>
  <si>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</si>
  <si>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</si>
  <si>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</si>
  <si>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</si>
  <si>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</si>
  <si>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</si>
  <si>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</si>
  <si>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</si>
  <si>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</si>
  <si>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</si>
  <si>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</si>
  <si>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</si>
  <si>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</si>
  <si>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</si>
  <si>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</si>
  <si>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</si>
  <si>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</si>
  <si>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</si>
  <si>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</si>
  <si>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</si>
  <si>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</si>
  <si>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</si>
  <si>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</si>
  <si>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</si>
  <si>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</si>
  <si>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</si>
  <si>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</si>
  <si>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</si>
  <si>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</si>
  <si>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</si>
  <si>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</si>
  <si>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</si>
  <si>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</si>
  <si>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</si>
  <si>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</si>
  <si>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</si>
  <si>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</si>
  <si>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</si>
  <si>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</si>
  <si>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</si>
  <si>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</si>
  <si>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</si>
  <si>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</si>
  <si>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</si>
  <si>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</si>
  <si>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</si>
  <si>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</si>
  <si>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</si>
  <si>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</si>
  <si>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</si>
  <si>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</si>
  <si>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</si>
  <si>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</si>
  <si>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</si>
  <si>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</si>
  <si>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</si>
  <si>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</si>
  <si>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</si>
  <si>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</si>
  <si>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</si>
  <si>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</si>
  <si>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</si>
  <si>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</si>
  <si>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</si>
  <si>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</si>
  <si>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</si>
  <si>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</si>
  <si>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</si>
  <si>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</si>
  <si>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</si>
  <si>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</si>
  <si>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</si>
  <si>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</si>
  <si>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</si>
  <si>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</si>
  <si>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</si>
  <si>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</si>
  <si>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</si>
  <si>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</si>
  <si>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</si>
  <si>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</si>
  <si>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</si>
  <si>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</si>
  <si>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</si>
  <si>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</si>
  <si>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</si>
  <si>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</si>
  <si>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</si>
  <si>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</si>
  <si>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</si>
  <si>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</si>
  <si>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</si>
  <si>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</si>
  <si>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</si>
  <si>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</si>
  <si>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</si>
  <si>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</si>
  <si>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</si>
  <si>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</si>
  <si>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</si>
  <si>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</si>
  <si>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</si>
  <si>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</si>
  <si>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</si>
  <si>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</si>
  <si>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</si>
  <si>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</si>
  <si>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</si>
  <si>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</si>
  <si>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</si>
  <si>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</si>
  <si>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</si>
  <si>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</si>
  <si>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</si>
  <si>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</si>
  <si>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</si>
  <si>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</si>
  <si>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</si>
  <si>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</si>
  <si>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</si>
  <si>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</si>
  <si>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</si>
  <si>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</si>
  <si>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</si>
  <si>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</si>
  <si>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</si>
  <si>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</si>
  <si>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</si>
  <si>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</si>
  <si>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</si>
  <si>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</si>
  <si>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</si>
  <si>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</si>
  <si>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</si>
  <si>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</si>
  <si>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</si>
  <si>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</si>
  <si>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</si>
  <si>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</si>
  <si>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</si>
  <si>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</si>
  <si>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</si>
  <si>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</si>
  <si>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</si>
  <si>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</si>
  <si>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</si>
  <si>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</si>
  <si>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</si>
  <si>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</si>
  <si>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</si>
  <si>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</si>
  <si>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</si>
  <si>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</si>
  <si>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</si>
  <si>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</si>
  <si>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</si>
  <si>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</si>
  <si>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</si>
  <si>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</si>
  <si>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</si>
  <si>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</si>
  <si>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</si>
  <si>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</si>
  <si>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</si>
  <si>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</si>
  <si>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</si>
  <si>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</si>
  <si>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</si>
  <si>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</si>
  <si>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</si>
  <si>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</si>
  <si>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</si>
  <si>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</si>
  <si>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</si>
  <si>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</si>
  <si>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</si>
  <si>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</si>
  <si>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</si>
  <si>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</si>
  <si>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</si>
  <si>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</si>
  <si>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</si>
  <si>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</si>
  <si>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</si>
  <si>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</si>
  <si>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</si>
  <si>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</si>
  <si>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</si>
  <si>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</si>
  <si>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</si>
  <si>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</si>
  <si>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</si>
  <si>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</si>
  <si>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</si>
  <si>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</si>
  <si>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</si>
  <si>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</si>
  <si>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</si>
  <si>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</si>
  <si>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</si>
  <si>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</si>
  <si>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</si>
  <si>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</si>
  <si>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</si>
  <si>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</si>
  <si>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</si>
  <si>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</si>
  <si>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</si>
  <si>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</si>
  <si>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</si>
  <si>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</si>
  <si>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</si>
  <si>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</si>
  <si>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</si>
  <si>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</si>
  <si>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</si>
  <si>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</si>
  <si>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</si>
  <si>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</si>
  <si>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</si>
  <si>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</si>
  <si>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</si>
  <si>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</si>
  <si>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</si>
  <si>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</si>
  <si>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</si>
  <si>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</si>
  <si>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</si>
  <si>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</si>
  <si>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</si>
  <si>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</si>
  <si>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</si>
  <si>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</si>
  <si>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</si>
  <si>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</si>
  <si>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</si>
  <si>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</si>
  <si>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</si>
  <si>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</si>
  <si>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</si>
  <si>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</si>
  <si>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</si>
  <si>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</si>
  <si>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</si>
  <si>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</si>
  <si>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</si>
  <si>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</si>
  <si>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</si>
  <si>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</si>
  <si>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</si>
  <si>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</si>
  <si>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</si>
  <si>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</si>
  <si>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</si>
  <si>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</si>
  <si>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</si>
  <si>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</si>
  <si>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</si>
  <si>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</si>
  <si>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</si>
  <si>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</si>
  <si>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</si>
  <si>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</si>
  <si>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</si>
  <si>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</si>
  <si>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</si>
  <si>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</si>
  <si>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</si>
  <si>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</si>
  <si>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</si>
  <si>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</si>
  <si>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</si>
  <si>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</si>
  <si>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</si>
  <si>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</si>
  <si>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</si>
  <si>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</si>
  <si>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</si>
  <si>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</si>
  <si>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</si>
  <si>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</si>
  <si>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</si>
  <si>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</si>
  <si>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</si>
  <si>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</si>
  <si>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</si>
  <si>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</si>
  <si>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</si>
  <si>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</si>
  <si>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</si>
  <si>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</si>
  <si>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</si>
  <si>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</si>
  <si>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</si>
  <si>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</si>
  <si>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</si>
  <si>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</si>
  <si>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</si>
  <si>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</si>
  <si>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</si>
  <si>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</si>
  <si>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</si>
  <si>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</si>
  <si>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</si>
  <si>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</si>
  <si>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</si>
  <si>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</si>
  <si>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</si>
  <si>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</si>
  <si>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</si>
  <si>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</si>
  <si>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</si>
  <si>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</si>
  <si>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</si>
  <si>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</si>
  <si>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</si>
  <si>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</si>
  <si>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</si>
  <si>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</si>
  <si>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</si>
  <si>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</si>
  <si>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</si>
  <si>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</si>
  <si>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</si>
  <si>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</si>
  <si>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</si>
  <si>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</si>
  <si>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</si>
  <si>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</si>
  <si>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</si>
  <si>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</si>
  <si>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</si>
  <si>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</si>
  <si>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</si>
  <si>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</si>
  <si>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</si>
  <si>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</si>
  <si>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</si>
  <si>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</si>
  <si>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</si>
  <si>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</si>
  <si>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</si>
  <si>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</si>
  <si>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</si>
  <si>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</si>
  <si>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</si>
  <si>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</si>
  <si>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</si>
  <si>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</si>
  <si>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</si>
  <si>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</si>
  <si>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</si>
  <si>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</si>
  <si>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</si>
  <si>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</si>
  <si>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</si>
  <si>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</si>
  <si>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</si>
  <si>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</si>
  <si>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</si>
  <si>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</si>
  <si>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</si>
  <si>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</si>
  <si>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</si>
  <si>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</si>
  <si>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</si>
  <si>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</si>
  <si>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</si>
  <si>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</si>
  <si>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</si>
  <si>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</si>
  <si>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</si>
  <si>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</si>
  <si>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</si>
  <si>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</si>
  <si>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</si>
  <si>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</si>
  <si>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</si>
  <si>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</si>
  <si>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</si>
  <si>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</si>
  <si>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</si>
  <si>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</si>
  <si>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</si>
  <si>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</si>
  <si>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</si>
  <si>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</si>
  <si>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</si>
  <si>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</si>
  <si>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</si>
  <si>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</si>
  <si>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</si>
  <si>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</si>
  <si>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</si>
  <si>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</si>
  <si>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</si>
  <si>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</si>
  <si>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</si>
  <si>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</si>
  <si>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</si>
  <si>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</si>
  <si>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</si>
  <si>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</si>
  <si>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</si>
  <si>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</si>
  <si>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</si>
  <si>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</si>
  <si>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</si>
  <si>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</si>
  <si>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</si>
  <si>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</si>
  <si>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</si>
  <si>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</si>
  <si>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</si>
  <si>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</si>
  <si>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</si>
  <si>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</si>
  <si>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</si>
  <si>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</si>
  <si>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</si>
  <si>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</si>
  <si>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</si>
  <si>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</si>
  <si>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</si>
  <si>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</si>
  <si>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</si>
  <si>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</si>
  <si>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</si>
  <si>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</si>
  <si>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</si>
  <si>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</si>
  <si>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</si>
  <si>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</si>
  <si>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</si>
  <si>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</si>
  <si>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</si>
  <si>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</si>
  <si>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</si>
  <si>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</si>
  <si>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</si>
  <si>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</si>
  <si>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</si>
  <si>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</si>
  <si>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</si>
  <si>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</si>
  <si>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</si>
  <si>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</si>
  <si>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</si>
  <si>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</si>
  <si>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</si>
  <si>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</si>
  <si>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</si>
  <si>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</si>
  <si>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</si>
  <si>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</si>
  <si>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</si>
  <si>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</si>
  <si>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</si>
  <si>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</si>
  <si>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</si>
  <si>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</si>
  <si>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</si>
  <si>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</si>
  <si>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</si>
  <si>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</si>
  <si>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</si>
  <si>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</si>
  <si>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</si>
  <si>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</si>
  <si>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</si>
  <si>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</si>
  <si>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</si>
  <si>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</si>
  <si>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</si>
  <si>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</si>
  <si>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</si>
  <si>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</si>
  <si>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</si>
  <si>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</si>
  <si>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</si>
  <si>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</si>
  <si>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</si>
  <si>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</si>
  <si>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</si>
  <si>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</si>
  <si>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</si>
  <si>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</si>
  <si>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</si>
  <si>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</si>
  <si>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</si>
  <si>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</si>
  <si>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</si>
  <si>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</si>
  <si>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</si>
  <si>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</si>
  <si>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</si>
  <si>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</si>
  <si>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</si>
  <si>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</si>
  <si>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</si>
  <si>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</si>
  <si>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</si>
  <si>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</si>
  <si>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</si>
  <si>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</si>
  <si>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</si>
  <si>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</si>
  <si>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</si>
  <si>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</si>
  <si>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</si>
  <si>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</si>
  <si>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</si>
  <si>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</si>
  <si>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</si>
  <si>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</si>
  <si>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</si>
  <si>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</si>
  <si>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</si>
  <si>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</si>
  <si>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</si>
  <si>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</si>
  <si>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</si>
  <si>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</si>
  <si>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</si>
  <si>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</si>
  <si>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</si>
  <si>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</si>
  <si>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</si>
  <si>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</si>
  <si>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</si>
  <si>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</si>
  <si>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</si>
  <si>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</si>
  <si>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</si>
  <si>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</si>
  <si>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</si>
  <si>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</si>
  <si>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</si>
  <si>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</si>
  <si>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</si>
  <si>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</si>
  <si>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</si>
  <si>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</si>
  <si>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</si>
  <si>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</si>
  <si>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</si>
  <si>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</si>
  <si>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</si>
  <si>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</si>
  <si>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</si>
  <si>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</si>
  <si>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</si>
  <si>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</si>
  <si>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</si>
  <si>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</si>
  <si>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</si>
  <si>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</si>
  <si>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</si>
  <si>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</si>
  <si>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</si>
  <si>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</si>
  <si>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</si>
  <si>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</si>
  <si>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</si>
  <si>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</si>
  <si>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</si>
  <si>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</si>
  <si>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</si>
  <si>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</si>
  <si>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</si>
  <si>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</si>
  <si>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</si>
  <si>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</si>
  <si>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</si>
  <si>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</si>
  <si>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</si>
  <si>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</si>
  <si>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</si>
  <si>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</si>
  <si>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</si>
  <si>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</si>
  <si>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</si>
  <si>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</si>
  <si>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</si>
  <si>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</si>
  <si>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</si>
  <si>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</si>
  <si>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</si>
  <si>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</si>
  <si>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</si>
  <si>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</si>
  <si>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</si>
  <si>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</si>
  <si>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</si>
  <si>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</si>
  <si>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</si>
  <si>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</si>
  <si>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</si>
  <si>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</si>
  <si>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</si>
  <si>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</si>
  <si>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</si>
  <si>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</si>
  <si>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</si>
  <si>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</si>
  <si>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</si>
  <si>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</si>
  <si>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</si>
  <si>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</si>
  <si>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</si>
  <si>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</si>
  <si>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</si>
  <si>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</si>
  <si>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</si>
  <si>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</si>
  <si>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</si>
  <si>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</si>
  <si>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</si>
  <si>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</si>
  <si>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</si>
  <si>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</si>
  <si>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</si>
  <si>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</si>
  <si>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</si>
  <si>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</si>
  <si>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</si>
  <si>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</si>
  <si>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</si>
  <si>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</si>
  <si>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</si>
  <si>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</si>
  <si>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</si>
  <si>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</si>
  <si>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</si>
  <si>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</si>
  <si>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</si>
  <si>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</si>
  <si>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</si>
  <si>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</si>
  <si>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</si>
  <si>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</si>
  <si>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</si>
  <si>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</si>
  <si>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</si>
  <si>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</si>
  <si>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</si>
  <si>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</si>
  <si>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</si>
  <si>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</si>
  <si>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</si>
  <si>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</si>
  <si>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</si>
  <si>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</si>
  <si>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</si>
  <si>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</si>
  <si>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</si>
  <si>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</si>
  <si>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</si>
  <si>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</si>
  <si>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</si>
  <si>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</si>
  <si>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</si>
  <si>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</si>
  <si>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</si>
  <si>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</si>
  <si>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</si>
  <si>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</si>
  <si>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</si>
  <si>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</si>
  <si>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</si>
  <si>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</si>
  <si>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</si>
  <si>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</si>
  <si>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</si>
  <si>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</si>
  <si>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</si>
  <si>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</si>
  <si>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</si>
  <si>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</si>
  <si>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</si>
  <si>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</si>
  <si>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</si>
  <si>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</si>
  <si>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</si>
  <si>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</si>
  <si>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</si>
  <si>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</si>
  <si>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</si>
  <si>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</si>
  <si>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</si>
  <si>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</si>
  <si>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</si>
  <si>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</si>
  <si>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</si>
  <si>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</si>
  <si>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</si>
  <si>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</si>
  <si>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</si>
  <si>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</si>
  <si>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</si>
  <si>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</si>
  <si>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</si>
  <si>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</si>
  <si>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</si>
  <si>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</si>
  <si>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</si>
  <si>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</si>
  <si>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</si>
  <si>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</si>
  <si>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</si>
  <si>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</si>
  <si>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</si>
  <si>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</si>
  <si>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</si>
  <si>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</si>
  <si>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</si>
  <si>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</si>
  <si>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</si>
  <si>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</si>
  <si>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</si>
  <si>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</si>
  <si>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</si>
  <si>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</si>
  <si>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</si>
  <si>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</si>
  <si>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</si>
  <si>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</si>
  <si>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</si>
  <si>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</si>
  <si>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</si>
  <si>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</si>
  <si>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</si>
  <si>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</si>
  <si>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</si>
  <si>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</si>
  <si>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</si>
  <si>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</si>
  <si>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</si>
  <si>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</si>
  <si>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</si>
  <si>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</si>
  <si>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</si>
  <si>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</si>
  <si>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</si>
  <si>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</si>
  <si>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</si>
  <si>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</si>
  <si>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</si>
  <si>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</si>
  <si>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</si>
  <si>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</si>
  <si>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</si>
  <si>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</si>
  <si>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</si>
  <si>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</si>
  <si>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</si>
  <si>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</si>
  <si>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</si>
  <si>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</si>
  <si>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</si>
  <si>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</si>
  <si>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</si>
  <si>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</si>
  <si>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</si>
  <si>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</si>
  <si>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</si>
  <si>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</si>
  <si>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</si>
  <si>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</si>
  <si>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</si>
  <si>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</si>
  <si>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</si>
  <si>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</si>
  <si>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</si>
  <si>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</si>
  <si>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</si>
  <si>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</si>
  <si>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</si>
  <si>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</si>
  <si>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</si>
  <si>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</si>
  <si>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</si>
  <si>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</si>
  <si>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</si>
  <si>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</si>
  <si>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</si>
  <si>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</si>
  <si>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</si>
  <si>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</si>
  <si>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</si>
  <si>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</si>
  <si>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</si>
  <si>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</si>
  <si>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</si>
  <si>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</si>
  <si>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</si>
  <si>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</si>
  <si>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</si>
  <si>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</si>
  <si>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</si>
  <si>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</si>
  <si>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</si>
  <si>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</si>
  <si>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</si>
  <si>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</si>
  <si>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</si>
  <si>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</si>
  <si>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</si>
  <si>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</si>
  <si>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</si>
  <si>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</si>
  <si>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</si>
  <si>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</si>
  <si>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</si>
  <si>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</si>
  <si>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</si>
  <si>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</si>
  <si>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</si>
  <si>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</si>
  <si>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</si>
  <si>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</si>
  <si>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</si>
  <si>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</si>
  <si>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</si>
  <si>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</si>
  <si>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</si>
  <si>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</si>
  <si>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</si>
  <si>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</si>
  <si>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</si>
  <si>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</si>
  <si>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</si>
  <si>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</si>
  <si>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</si>
  <si>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</si>
  <si>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</si>
  <si>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</si>
  <si>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</si>
  <si>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</si>
  <si>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</si>
  <si>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</si>
  <si>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</si>
  <si>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</si>
  <si>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</si>
  <si>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</si>
  <si>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</si>
  <si>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</si>
  <si>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</si>
  <si>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</si>
  <si>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</si>
  <si>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</si>
  <si>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</si>
  <si>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</si>
  <si>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</si>
  <si>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</si>
  <si>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</si>
  <si>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</si>
  <si>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</si>
  <si>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</si>
  <si>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</si>
  <si>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</si>
  <si>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</si>
  <si>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</si>
  <si>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</si>
  <si>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</si>
  <si>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</si>
  <si>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</si>
  <si>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</si>
  <si>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</si>
  <si>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</si>
  <si>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</si>
  <si>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</si>
  <si>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</si>
  <si>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</si>
  <si>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</si>
  <si>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</si>
  <si>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</si>
  <si>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</si>
  <si>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</si>
  <si>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</si>
  <si>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</si>
  <si>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</si>
  <si>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</si>
  <si>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</si>
  <si>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</si>
  <si>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</si>
  <si>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</si>
  <si>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</si>
  <si>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</si>
  <si>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</si>
  <si>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</si>
  <si>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</si>
  <si>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</si>
  <si>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</si>
  <si>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</si>
  <si>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</si>
  <si>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</si>
  <si>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</si>
  <si>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</si>
  <si>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</si>
  <si>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</si>
  <si>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</si>
  <si>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</si>
  <si>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</si>
  <si>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</si>
  <si>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</si>
  <si>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</si>
  <si>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</si>
  <si>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</si>
  <si>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</si>
  <si>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</si>
  <si>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</si>
  <si>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</si>
  <si>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</si>
  <si>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</si>
  <si>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</si>
  <si>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</si>
  <si>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</si>
  <si>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</si>
  <si>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</si>
  <si>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</si>
  <si>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</si>
  <si>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</si>
  <si>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</si>
  <si>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</si>
  <si>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</si>
  <si>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</si>
  <si>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</si>
  <si>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</si>
  <si>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</si>
  <si>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</si>
  <si>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</si>
  <si>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</si>
  <si>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</si>
  <si>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</si>
  <si>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</si>
  <si>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</si>
  <si>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</si>
  <si>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</si>
  <si>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</si>
  <si>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</si>
  <si>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</si>
  <si>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</si>
  <si>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</si>
  <si>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</si>
  <si>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</si>
  <si>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</si>
  <si>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</si>
  <si>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</si>
  <si>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</si>
  <si>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</si>
  <si>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</si>
  <si>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</si>
  <si>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</si>
  <si>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</si>
  <si>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</si>
  <si>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</si>
  <si>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</si>
  <si>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</si>
  <si>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</si>
  <si>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</si>
  <si>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</si>
  <si>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</si>
  <si>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</si>
  <si>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</si>
  <si>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</si>
  <si>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</si>
  <si>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</si>
  <si>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</si>
  <si>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</si>
  <si>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</si>
  <si>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</si>
  <si>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</si>
  <si>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</si>
  <si>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</si>
  <si>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</si>
  <si>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</si>
  <si>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</si>
  <si>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</si>
  <si>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</si>
  <si>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</si>
  <si>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</si>
  <si>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</si>
  <si>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</si>
  <si>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</si>
  <si>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</si>
  <si>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</si>
  <si>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</si>
  <si>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</si>
  <si>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</si>
  <si>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</si>
  <si>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</si>
  <si>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</si>
  <si>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</si>
  <si>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</si>
  <si>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</si>
  <si>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</si>
  <si>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</si>
  <si>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</si>
  <si>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</si>
  <si>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</si>
  <si>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</si>
  <si>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</si>
  <si>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</si>
  <si>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</si>
  <si>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</si>
  <si>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</si>
  <si>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</si>
  <si>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</si>
  <si>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</si>
  <si>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</si>
  <si>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</si>
  <si>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</si>
  <si>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</si>
  <si>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</si>
  <si>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</si>
  <si>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</si>
  <si>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</si>
  <si>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</si>
  <si>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</si>
  <si>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</si>
  <si>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</si>
  <si>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</si>
  <si>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</si>
  <si>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</si>
  <si>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</si>
  <si>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</si>
  <si>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</si>
  <si>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</si>
  <si>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</si>
  <si>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</si>
  <si>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</si>
  <si>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</si>
  <si>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</si>
  <si>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</si>
  <si>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</si>
  <si>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</si>
  <si>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</si>
  <si>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</si>
  <si>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</si>
  <si>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</si>
  <si>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</si>
  <si>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</si>
  <si>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</si>
  <si>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</si>
  <si>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</si>
  <si>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</si>
  <si>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</si>
  <si>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</si>
  <si>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</si>
  <si>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</si>
  <si>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</si>
  <si>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</si>
  <si>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</si>
  <si>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</si>
  <si>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</si>
  <si>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</si>
  <si>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</si>
  <si>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</si>
  <si>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</si>
  <si>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</si>
  <si>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</si>
  <si>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</si>
  <si>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</si>
  <si>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</si>
  <si>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</si>
  <si>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</si>
  <si>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</si>
  <si>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</si>
  <si>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</si>
  <si>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</si>
  <si>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</si>
  <si>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</si>
  <si>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</si>
  <si>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</si>
  <si>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</si>
  <si>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</si>
  <si>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</si>
  <si>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</si>
  <si>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</si>
  <si>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</si>
  <si>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</si>
  <si>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</si>
  <si>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</si>
  <si>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</si>
  <si>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</si>
  <si>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</si>
  <si>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</si>
  <si>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</si>
  <si>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</si>
  <si>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</si>
  <si>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</si>
  <si>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</si>
  <si>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</si>
  <si>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</si>
  <si>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</si>
  <si>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</si>
  <si>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</si>
  <si>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</si>
  <si>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</si>
  <si>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</si>
  <si>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</si>
  <si>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</si>
  <si>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</si>
  <si>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</si>
  <si>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</si>
  <si>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</si>
  <si>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</si>
  <si>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</si>
  <si>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</si>
  <si>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</si>
  <si>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</si>
  <si>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</si>
  <si>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</si>
  <si>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</si>
  <si>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</si>
  <si>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</si>
  <si>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</si>
  <si>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</si>
  <si>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</si>
  <si>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</si>
  <si>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</si>
  <si>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</si>
  <si>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</si>
  <si>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</si>
  <si>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</si>
  <si>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</si>
  <si>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</si>
  <si>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</si>
  <si>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</si>
  <si>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</si>
  <si>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</si>
  <si>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</si>
  <si>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</si>
  <si>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</si>
  <si>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</si>
  <si>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</si>
  <si>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</si>
  <si>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</si>
  <si>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</si>
  <si>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</si>
  <si>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</si>
  <si>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</si>
  <si>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</si>
  <si>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</si>
  <si>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</si>
  <si>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</si>
  <si>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</si>
  <si>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</si>
  <si>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</si>
  <si>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</si>
  <si>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</si>
  <si>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</si>
  <si>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</si>
  <si>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</si>
  <si>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</si>
  <si>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</si>
  <si>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</si>
  <si>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</si>
  <si>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</si>
  <si>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</si>
  <si>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</si>
  <si>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</si>
  <si>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</si>
  <si>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</si>
  <si>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</si>
  <si>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</si>
  <si>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</si>
  <si>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</si>
  <si>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</si>
  <si>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</si>
  <si>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</si>
  <si>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</si>
  <si>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</si>
  <si>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</si>
  <si>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</si>
  <si>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</si>
  <si>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</si>
  <si>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</si>
  <si>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</si>
  <si>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</si>
  <si>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</si>
  <si>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</si>
  <si>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</si>
  <si>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</si>
  <si>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</si>
  <si>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</si>
  <si>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</si>
  <si>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</si>
  <si>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</si>
  <si>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</si>
  <si>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</si>
  <si>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</si>
  <si>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</si>
  <si>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</si>
  <si>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</si>
  <si>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</si>
  <si>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</si>
  <si>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</si>
  <si>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</si>
  <si>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</si>
  <si>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</si>
  <si>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</si>
  <si>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</si>
  <si>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</si>
  <si>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</si>
  <si>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</si>
  <si>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</si>
  <si>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</si>
  <si>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</si>
  <si>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</si>
  <si>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</si>
  <si>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</si>
  <si>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</si>
  <si>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</si>
  <si>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</si>
  <si>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</si>
  <si>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</si>
  <si>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</si>
  <si>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</si>
  <si>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</si>
  <si>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</si>
  <si>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</si>
  <si>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</si>
  <si>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</si>
  <si>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</si>
  <si>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</si>
  <si>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</si>
  <si>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</si>
  <si>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</si>
  <si>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</si>
  <si>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</si>
  <si>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</si>
  <si>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</si>
  <si>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</si>
  <si>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</si>
  <si>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</si>
  <si>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</si>
  <si>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</si>
  <si>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</si>
  <si>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</si>
  <si>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</si>
  <si>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</si>
  <si>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</si>
  <si>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</si>
  <si>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</si>
  <si>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</si>
  <si>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</si>
  <si>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</si>
  <si>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</si>
  <si>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</si>
  <si>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</si>
  <si>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</si>
  <si>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</si>
  <si>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</si>
  <si>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</si>
  <si>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</si>
  <si>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</si>
  <si>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</si>
  <si>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</si>
  <si>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</si>
  <si>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</si>
  <si>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</si>
  <si>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</si>
  <si>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</si>
  <si>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</si>
  <si>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</si>
  <si>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</si>
  <si>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</si>
  <si>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</si>
  <si>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</si>
  <si>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</si>
  <si>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</si>
  <si>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</si>
  <si>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</si>
  <si>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</si>
  <si>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</si>
  <si>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</si>
  <si>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</si>
  <si>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</si>
  <si>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</si>
  <si>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</si>
  <si>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</si>
  <si>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</si>
  <si>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</si>
  <si>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</si>
  <si>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</si>
  <si>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</si>
  <si>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</si>
  <si>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</si>
  <si>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</si>
  <si>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</si>
  <si>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</si>
  <si>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</si>
  <si>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</si>
  <si>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</si>
  <si>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</si>
  <si>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</si>
  <si>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</si>
  <si>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</si>
  <si>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</si>
  <si>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</si>
  <si>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</si>
  <si>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</si>
  <si>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</si>
  <si>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</si>
  <si>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</si>
  <si>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</si>
  <si>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</si>
  <si>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</si>
  <si>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</si>
  <si>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</si>
  <si>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</si>
  <si>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</si>
  <si>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</si>
  <si>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</si>
  <si>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</si>
  <si>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</si>
  <si>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</si>
  <si>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</si>
  <si>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</si>
  <si>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</si>
  <si>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</si>
  <si>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</si>
  <si>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</si>
  <si>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</si>
  <si>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</si>
  <si>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</si>
  <si>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</si>
  <si>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</si>
  <si>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</si>
  <si>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</si>
  <si>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</si>
  <si>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</si>
  <si>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</si>
  <si>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</si>
  <si>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</si>
  <si>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</si>
  <si>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</si>
  <si>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</si>
  <si>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</si>
  <si>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</si>
  <si>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</si>
  <si>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</si>
  <si>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</si>
  <si>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</si>
  <si>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</si>
  <si>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</si>
  <si>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</si>
  <si>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</si>
  <si>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</si>
  <si>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</si>
  <si>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</si>
  <si>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</si>
  <si>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</si>
  <si>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</si>
  <si>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</si>
  <si>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</si>
  <si>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</si>
  <si>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</si>
  <si>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</si>
  <si>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</si>
  <si>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</si>
  <si>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</si>
  <si>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</si>
  <si>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</si>
  <si>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</si>
  <si>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</si>
  <si>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</si>
  <si>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</si>
  <si>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</si>
  <si>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</si>
  <si>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</si>
  <si>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</si>
  <si>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</si>
  <si>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</si>
  <si>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</si>
  <si>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</si>
  <si>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</si>
  <si>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</si>
  <si>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</si>
  <si>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</si>
  <si>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</si>
  <si>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</si>
  <si>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</si>
  <si>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</si>
  <si>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</si>
  <si>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</si>
  <si>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</si>
  <si>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</si>
  <si>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</si>
  <si>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</si>
  <si>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</si>
  <si>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</si>
  <si>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</si>
  <si>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</si>
  <si>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</si>
  <si>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</si>
  <si>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</si>
  <si>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</si>
  <si>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</si>
  <si>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</si>
  <si>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</si>
  <si>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</si>
  <si>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</si>
  <si>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</si>
  <si>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</si>
  <si>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</si>
  <si>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</si>
  <si>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</si>
  <si>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</si>
  <si>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</si>
  <si>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</si>
  <si>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</si>
  <si>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</si>
  <si>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</si>
  <si>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</si>
  <si>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</si>
  <si>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</si>
  <si>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</si>
  <si>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</si>
  <si>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</si>
  <si>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</si>
  <si>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</si>
  <si>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</si>
  <si>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</si>
  <si>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</si>
  <si>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</si>
  <si>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</si>
  <si>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</si>
  <si>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</si>
  <si>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</si>
  <si>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</si>
  <si>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</si>
  <si>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</si>
  <si>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</si>
  <si>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</si>
  <si>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</si>
  <si>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</si>
  <si>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</si>
  <si>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</si>
  <si>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</si>
  <si>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</si>
  <si>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</si>
  <si>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</si>
  <si>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</si>
  <si>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</si>
  <si>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</si>
  <si>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</si>
  <si>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</si>
  <si>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</si>
  <si>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</si>
  <si>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</si>
  <si>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</si>
  <si>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</si>
  <si>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</si>
  <si>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</si>
  <si>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</si>
  <si>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</si>
  <si>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</si>
  <si>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</si>
  <si>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</si>
  <si>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</si>
  <si>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</si>
  <si>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</si>
  <si>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</si>
  <si>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</si>
  <si>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</si>
  <si>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</si>
  <si>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</si>
  <si>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</si>
  <si>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</si>
  <si>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</si>
  <si>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</si>
  <si>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</si>
  <si>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</si>
  <si>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</si>
  <si>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</si>
  <si>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</si>
  <si>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</si>
  <si>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</si>
  <si>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</si>
  <si>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</si>
  <si>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</si>
  <si>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</si>
  <si>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</si>
  <si>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</si>
  <si>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</si>
  <si>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</si>
  <si>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</si>
  <si>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</si>
  <si>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</si>
  <si>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</si>
  <si>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</si>
  <si>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</si>
  <si>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</si>
  <si>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</si>
  <si>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</si>
  <si>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</si>
  <si>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</si>
  <si>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</si>
  <si>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</si>
  <si>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</si>
  <si>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</si>
  <si>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</si>
  <si>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</si>
  <si>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</si>
  <si>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</si>
  <si>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</si>
  <si>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</si>
  <si>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</si>
  <si>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</si>
  <si>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</si>
  <si>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</si>
  <si>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</si>
  <si>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</si>
  <si>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</si>
  <si>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</si>
  <si>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</si>
  <si>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</si>
  <si>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</si>
  <si>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</si>
  <si>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</si>
  <si>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</si>
  <si>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</si>
  <si>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</si>
  <si>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</si>
  <si>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</si>
  <si>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</si>
  <si>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</si>
  <si>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</si>
  <si>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</si>
  <si>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</si>
  <si>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</si>
  <si>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</si>
  <si>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</si>
  <si>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</si>
  <si>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</si>
  <si>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</si>
  <si>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</si>
  <si>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</si>
  <si>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</si>
  <si>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</si>
  <si>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</si>
  <si>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</si>
  <si>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</si>
  <si>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</si>
  <si>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</si>
  <si>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</si>
  <si>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</si>
  <si>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</si>
  <si>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</si>
  <si>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</si>
  <si>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</si>
  <si>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</si>
  <si>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</si>
  <si>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</si>
  <si>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</si>
  <si>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</si>
  <si>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</si>
  <si>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</si>
  <si>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</si>
  <si>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</si>
  <si>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</si>
  <si>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</si>
  <si>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</si>
  <si>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</si>
  <si>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</si>
  <si>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</si>
  <si>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</si>
  <si>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</si>
  <si>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</si>
  <si>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</si>
  <si>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</si>
  <si>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</si>
  <si>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</si>
  <si>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</si>
  <si>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</si>
  <si>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</si>
  <si>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</si>
  <si>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</si>
  <si>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</si>
  <si>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</si>
  <si>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</si>
  <si>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</si>
  <si>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</si>
  <si>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</si>
  <si>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</si>
  <si>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</si>
  <si>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</si>
  <si>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</si>
  <si>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</si>
  <si>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</si>
  <si>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</si>
  <si>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</si>
  <si>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</si>
  <si>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</si>
  <si>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</si>
  <si>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</si>
  <si>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</si>
  <si>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</si>
  <si>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</si>
  <si>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</si>
  <si>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</si>
  <si>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</si>
  <si>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</si>
  <si>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</si>
  <si>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</si>
  <si>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</si>
  <si>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</si>
  <si>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</si>
  <si>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</si>
  <si>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</si>
  <si>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</si>
  <si>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</si>
  <si>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</si>
  <si>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</si>
  <si>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</si>
  <si>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</si>
  <si>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</si>
  <si>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</si>
  <si>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</si>
  <si>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</si>
  <si>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</si>
  <si>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</si>
  <si>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</si>
  <si>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</si>
  <si>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</si>
  <si>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</si>
  <si>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</si>
  <si>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</si>
  <si>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</si>
  <si>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</si>
  <si>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</si>
  <si>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</si>
  <si>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</si>
  <si>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</si>
  <si>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</si>
  <si>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</si>
  <si>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</si>
  <si>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</si>
  <si>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</si>
  <si>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</si>
  <si>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</si>
  <si>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</si>
  <si>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</si>
  <si>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</si>
  <si>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</si>
  <si>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</si>
  <si>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</si>
  <si>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</si>
  <si>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</si>
  <si>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</si>
  <si>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</si>
  <si>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</si>
  <si>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</si>
  <si>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</si>
  <si>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</si>
  <si>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</si>
  <si>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</si>
  <si>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</si>
  <si>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</si>
  <si>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</si>
  <si>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</si>
  <si>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</si>
  <si>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</si>
  <si>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</si>
  <si>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</si>
  <si>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</si>
  <si>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</si>
  <si>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</si>
  <si>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</si>
  <si>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</si>
  <si>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</si>
  <si>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</si>
  <si>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</si>
  <si>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</si>
  <si>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</si>
  <si>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</si>
  <si>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</si>
  <si>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</si>
  <si>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</si>
  <si>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</si>
  <si>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</si>
  <si>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</si>
  <si>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</si>
  <si>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</si>
  <si>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</si>
  <si>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</si>
  <si>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</si>
  <si>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</si>
  <si>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</si>
  <si>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</si>
  <si>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</si>
  <si>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</si>
  <si>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</si>
  <si>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</si>
  <si>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</si>
  <si>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</si>
  <si>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</si>
  <si>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</si>
  <si>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</si>
  <si>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</si>
  <si>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</si>
  <si>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</si>
  <si>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</si>
  <si>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</si>
  <si>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</si>
  <si>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</si>
  <si>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</si>
  <si>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</si>
  <si>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</si>
  <si>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</si>
  <si>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</si>
  <si>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</si>
  <si>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</si>
  <si>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</si>
  <si>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</si>
  <si>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</si>
  <si>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</si>
  <si>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</si>
  <si>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</si>
  <si>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</si>
  <si>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</si>
  <si>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</si>
  <si>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</si>
  <si>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</si>
  <si>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</si>
  <si>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</si>
  <si>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</si>
  <si>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</si>
  <si>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</si>
  <si>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</si>
  <si>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</si>
  <si>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</si>
  <si>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</si>
  <si>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</si>
  <si>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</si>
  <si>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</si>
  <si>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</si>
  <si>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</si>
  <si>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</si>
  <si>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</si>
  <si>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</si>
  <si>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</si>
  <si>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</si>
  <si>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</si>
  <si>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</si>
  <si>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</si>
  <si>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</si>
  <si>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</si>
  <si>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</si>
  <si>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</si>
  <si>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</si>
  <si>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</si>
  <si>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</si>
  <si>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</si>
  <si>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</si>
  <si>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</si>
  <si>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</si>
  <si>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</si>
  <si>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</si>
  <si>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</si>
  <si>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</si>
  <si>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</si>
  <si>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</si>
  <si>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</si>
  <si>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</si>
  <si>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</si>
  <si>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</si>
  <si>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</si>
  <si>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</si>
  <si>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</si>
  <si>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</si>
  <si>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</si>
  <si>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</si>
  <si>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</si>
  <si>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</si>
  <si>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</si>
  <si>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</si>
  <si>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</si>
  <si>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</si>
  <si>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</si>
  <si>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</si>
  <si>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</si>
  <si>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</si>
  <si>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</si>
  <si>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</si>
  <si>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</si>
  <si>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</si>
  <si>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</si>
  <si>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</si>
  <si>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</si>
  <si>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</si>
  <si>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</si>
  <si>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</si>
  <si>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</si>
  <si>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</si>
  <si>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</si>
  <si>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</si>
  <si>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</si>
  <si>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</si>
  <si>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</si>
  <si>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</si>
  <si>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</si>
  <si>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</si>
  <si>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</si>
  <si>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</si>
  <si>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</si>
  <si>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</si>
  <si>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</si>
  <si>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</si>
  <si>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</si>
  <si>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</si>
  <si>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</si>
  <si>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</si>
  <si>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</si>
  <si>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</si>
  <si>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</si>
  <si>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</si>
  <si>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</si>
  <si>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</si>
  <si>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</si>
  <si>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</si>
  <si>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</si>
  <si>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</si>
  <si>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</si>
  <si>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</si>
  <si>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</si>
  <si>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</si>
  <si>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</si>
  <si>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</si>
  <si>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</si>
  <si>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</si>
  <si>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</si>
  <si>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</si>
  <si>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</si>
  <si>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</si>
  <si>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</si>
  <si>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</si>
  <si>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</si>
  <si>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</si>
  <si>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</si>
  <si>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</si>
  <si>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</si>
  <si>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</si>
  <si>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</si>
  <si>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</si>
  <si>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</si>
  <si>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</si>
  <si>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</si>
  <si>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</si>
  <si>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</si>
  <si>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</si>
  <si>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</si>
  <si>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</si>
  <si>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</si>
  <si>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</si>
  <si>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</si>
  <si>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</si>
  <si>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</si>
  <si>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</si>
  <si>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</si>
  <si>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</si>
  <si>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</si>
  <si>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</si>
  <si>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</si>
  <si>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</si>
  <si>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</si>
  <si>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</si>
  <si>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</si>
  <si>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</si>
  <si>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</si>
  <si>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</si>
  <si>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</si>
  <si>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</si>
  <si>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</si>
  <si>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</si>
  <si>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</si>
  <si>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</si>
  <si>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</si>
  <si>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</si>
  <si>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</si>
  <si>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</si>
  <si>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</si>
  <si>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</si>
  <si>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</si>
  <si>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</si>
  <si>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</si>
  <si>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</si>
  <si>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</si>
  <si>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</si>
  <si>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</si>
  <si>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</si>
  <si>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</si>
  <si>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</si>
  <si>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</si>
  <si>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</si>
  <si>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</si>
  <si>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</si>
  <si>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</si>
  <si>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</si>
  <si>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</si>
  <si>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</si>
  <si>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</si>
  <si>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</si>
  <si>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</si>
  <si>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</si>
  <si>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</si>
  <si>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</si>
  <si>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</si>
  <si>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</si>
  <si>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</si>
  <si>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</si>
  <si>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</si>
  <si>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</si>
  <si>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</si>
  <si>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</si>
  <si>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</si>
  <si>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</si>
  <si>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</si>
  <si>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</si>
  <si>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</si>
  <si>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</si>
  <si>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</si>
  <si>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</si>
  <si>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</si>
  <si>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</si>
  <si>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</si>
  <si>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</si>
  <si>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</si>
  <si>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</si>
  <si>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</si>
  <si>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</si>
  <si>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</si>
  <si>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</si>
  <si>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</si>
  <si>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</si>
  <si>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</si>
  <si>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</si>
  <si>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</si>
  <si>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</si>
  <si>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</si>
  <si>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</si>
  <si>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</si>
  <si>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</si>
  <si>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</si>
  <si>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</si>
  <si>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</si>
  <si>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</si>
  <si>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</si>
  <si>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</si>
  <si>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</si>
  <si>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</si>
  <si>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</si>
  <si>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</si>
  <si>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</si>
  <si>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</si>
  <si>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</si>
  <si>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</si>
  <si>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</si>
  <si>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</si>
  <si>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</si>
  <si>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</si>
  <si>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</si>
  <si>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</si>
  <si>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</si>
  <si>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</si>
  <si>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</si>
  <si>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</si>
  <si>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</si>
  <si>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</si>
  <si>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</si>
  <si>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</si>
  <si>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</si>
  <si>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</si>
  <si>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</si>
  <si>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</si>
  <si>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</si>
  <si>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</si>
  <si>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</si>
  <si>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</si>
  <si>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</si>
  <si>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</si>
  <si>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</si>
  <si>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</si>
  <si>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</si>
  <si>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</si>
  <si>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</si>
  <si>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</si>
  <si>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</si>
  <si>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</si>
  <si>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</si>
  <si>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</si>
  <si>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</si>
  <si>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</si>
  <si>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</si>
  <si>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</si>
  <si>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</si>
  <si>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</si>
  <si>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</si>
  <si>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</si>
  <si>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</si>
  <si>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</si>
  <si>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</si>
  <si>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</si>
  <si>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</si>
  <si>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</si>
  <si>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</si>
  <si>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</si>
  <si>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</si>
  <si>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</si>
  <si>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</si>
  <si>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</si>
  <si>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</si>
  <si>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</si>
  <si>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</si>
  <si>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</si>
  <si>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</si>
  <si>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</si>
  <si>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</si>
  <si>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</si>
  <si>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</si>
  <si>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</si>
  <si>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</si>
  <si>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</si>
  <si>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</si>
  <si>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</si>
  <si>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</si>
  <si>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</si>
  <si>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</si>
  <si>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</si>
  <si>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</si>
  <si>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</si>
  <si>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</si>
  <si>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</si>
  <si>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</si>
  <si>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</si>
  <si>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</si>
  <si>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</si>
  <si>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</si>
  <si>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</si>
  <si>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</si>
  <si>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</si>
  <si>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</si>
  <si>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</si>
  <si>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</si>
  <si>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</si>
  <si>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</si>
  <si>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</si>
  <si>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</si>
  <si>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</si>
  <si>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</si>
  <si>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</si>
  <si>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</si>
  <si>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</si>
  <si>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</si>
  <si>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</si>
  <si>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</si>
  <si>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</si>
  <si>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</si>
  <si>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</si>
  <si>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</si>
  <si>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</si>
  <si>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</si>
  <si>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</si>
  <si>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</si>
  <si>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</si>
  <si>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</si>
  <si>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</si>
  <si>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</si>
  <si>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</si>
  <si>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</si>
  <si>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</si>
  <si>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</si>
  <si>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</si>
  <si>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</si>
  <si>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</si>
  <si>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</si>
  <si>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</si>
  <si>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</si>
  <si>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</si>
  <si>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</si>
  <si>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</si>
  <si>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</si>
  <si>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</si>
  <si>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</si>
  <si>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</si>
  <si>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</si>
  <si>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</si>
  <si>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</si>
  <si>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</si>
  <si>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</si>
  <si>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</si>
  <si>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</si>
  <si>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</si>
  <si>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</si>
  <si>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</si>
  <si>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</si>
  <si>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</si>
  <si>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</si>
  <si>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</si>
  <si>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</si>
  <si>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</si>
  <si>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</si>
  <si>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</si>
  <si>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</si>
  <si>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</si>
  <si>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</si>
  <si>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</si>
  <si>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</si>
  <si>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</si>
  <si>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</si>
  <si>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</si>
  <si>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</si>
  <si>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</si>
  <si>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</si>
  <si>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</si>
  <si>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</si>
  <si>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</si>
  <si>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</si>
  <si>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</si>
  <si>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</si>
  <si>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</si>
  <si>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</si>
  <si>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</si>
  <si>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</si>
  <si>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</si>
  <si>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</si>
  <si>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</si>
  <si>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</si>
  <si>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</si>
  <si>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</si>
  <si>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</si>
  <si>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</si>
  <si>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</si>
  <si>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</si>
  <si>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</si>
  <si>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</si>
  <si>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</si>
  <si>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</si>
  <si>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</si>
  <si>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</si>
  <si>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</si>
  <si>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</si>
  <si>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</si>
  <si>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</si>
  <si>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</si>
  <si>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</si>
  <si>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</si>
  <si>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</si>
  <si>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</si>
  <si>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</si>
  <si>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</si>
  <si>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</si>
  <si>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</si>
  <si>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</si>
  <si>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</si>
  <si>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</si>
  <si>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</si>
  <si>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</si>
  <si>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</si>
  <si>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</si>
  <si>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</si>
  <si>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</si>
  <si>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</si>
  <si>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</si>
  <si>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</si>
  <si>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</si>
  <si>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</si>
  <si>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</si>
  <si>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</si>
  <si>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</si>
  <si>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</si>
  <si>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</si>
  <si>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</si>
  <si>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</si>
  <si>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</si>
  <si>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</si>
  <si>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</si>
  <si>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</si>
  <si>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</si>
  <si>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</si>
  <si>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</si>
  <si>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</si>
  <si>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</si>
  <si>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</si>
  <si>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</si>
  <si>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</si>
  <si>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</si>
  <si>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</si>
  <si>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</si>
  <si>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</si>
  <si>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</si>
  <si>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</si>
  <si>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</si>
  <si>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</si>
  <si>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</si>
  <si>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</si>
  <si>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</si>
  <si>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</si>
  <si>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</si>
  <si>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</si>
  <si>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</si>
  <si>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</si>
  <si>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</si>
  <si>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</si>
  <si>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</si>
  <si>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</si>
  <si>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</si>
  <si>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</si>
  <si>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</si>
  <si>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</si>
  <si>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</si>
  <si>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</si>
  <si>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</si>
  <si>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</si>
  <si>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</si>
  <si>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</si>
  <si>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</si>
  <si>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</si>
  <si>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</si>
  <si>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</si>
  <si>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</si>
  <si>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</si>
  <si>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</si>
  <si>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</si>
  <si>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</si>
  <si>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</si>
  <si>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</si>
  <si>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</si>
  <si>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</si>
  <si>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</si>
  <si>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</si>
  <si>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</si>
  <si>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</si>
  <si>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</si>
  <si>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</si>
  <si>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</si>
  <si>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</si>
  <si>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</si>
  <si>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</si>
  <si>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</si>
  <si>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</si>
  <si>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</si>
  <si>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</si>
  <si>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</si>
  <si>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</si>
  <si>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</si>
  <si>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</si>
  <si>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</si>
  <si>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</si>
  <si>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</si>
  <si>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</si>
  <si>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</si>
  <si>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</si>
  <si>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</si>
  <si>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</si>
  <si>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</si>
  <si>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</si>
  <si>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</si>
  <si>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</si>
  <si>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</si>
  <si>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</si>
  <si>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</si>
  <si>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</si>
  <si>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</si>
  <si>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</si>
  <si>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</si>
  <si>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</si>
  <si>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</si>
  <si>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</si>
  <si>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</si>
  <si>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</si>
  <si>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</si>
  <si>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</si>
  <si>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</si>
  <si>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</si>
  <si>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</si>
  <si>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</si>
  <si>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</si>
  <si>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</si>
  <si>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</si>
  <si>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</si>
  <si>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</si>
  <si>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</si>
  <si>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</si>
  <si>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</si>
  <si>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</si>
  <si>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</si>
  <si>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</si>
  <si>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</si>
  <si>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</si>
  <si>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</si>
  <si>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</si>
  <si>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</si>
  <si>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</si>
  <si>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</si>
  <si>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</si>
  <si>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</si>
  <si>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</si>
  <si>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</si>
  <si>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</si>
  <si>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</si>
  <si>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</si>
  <si>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</si>
  <si>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</si>
  <si>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</si>
  <si>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</si>
  <si>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</si>
  <si>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</si>
  <si>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</si>
  <si>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</si>
  <si>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</si>
  <si>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</si>
  <si>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</si>
  <si>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</si>
  <si>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</si>
  <si>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</si>
  <si>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</si>
  <si>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</si>
  <si>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</si>
  <si>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</si>
  <si>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</si>
  <si>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</si>
  <si>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</si>
  <si>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</si>
  <si>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</si>
  <si>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</si>
  <si>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</si>
  <si>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</si>
  <si>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</si>
  <si>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</si>
  <si>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</si>
  <si>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</si>
  <si>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</si>
  <si>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</si>
  <si>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</si>
  <si>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</si>
  <si>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</si>
  <si>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</si>
  <si>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</si>
  <si>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</si>
  <si>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</si>
  <si>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</si>
  <si>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</si>
  <si>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</si>
  <si>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</si>
  <si>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</si>
  <si>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</si>
  <si>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</si>
  <si>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</si>
  <si>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</si>
  <si>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</si>
  <si>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</si>
  <si>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</si>
  <si>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</si>
  <si>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</si>
  <si>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</si>
  <si>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</si>
  <si>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</si>
  <si>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</si>
  <si>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</si>
  <si>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</si>
  <si>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</si>
  <si>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</si>
  <si>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</si>
  <si>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</si>
  <si>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</si>
  <si>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</si>
  <si>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</si>
  <si>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</si>
  <si>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</si>
  <si>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</si>
  <si>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</si>
  <si>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</si>
  <si>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</si>
  <si>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</si>
  <si>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</si>
  <si>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</si>
  <si>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</si>
  <si>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</si>
  <si>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</si>
  <si>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</si>
  <si>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</si>
  <si>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</si>
  <si>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</si>
  <si>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</si>
  <si>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</si>
  <si>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</si>
  <si>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</si>
  <si>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</si>
  <si>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</si>
  <si>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</si>
  <si>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</si>
  <si>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</si>
  <si>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</si>
  <si>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</si>
  <si>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</si>
  <si>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</si>
  <si>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</si>
  <si>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</si>
  <si>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</si>
  <si>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</si>
  <si>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</si>
  <si>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</si>
  <si>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</si>
  <si>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</si>
  <si>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</si>
  <si>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</si>
  <si>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</si>
  <si>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</si>
  <si>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</si>
  <si>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</si>
  <si>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</si>
  <si>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</si>
  <si>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</si>
  <si>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</si>
  <si>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</si>
  <si>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</si>
  <si>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</si>
  <si>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</si>
  <si>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</si>
  <si>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</si>
  <si>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</si>
  <si>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</si>
  <si>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</si>
  <si>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</si>
  <si>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</si>
  <si>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</si>
  <si>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</si>
  <si>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</si>
  <si>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</si>
  <si>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</si>
  <si>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</si>
  <si>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</si>
  <si>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</si>
  <si>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</si>
  <si>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</si>
  <si>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</si>
  <si>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</si>
  <si>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</si>
  <si>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</si>
  <si>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</si>
  <si>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</si>
  <si>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</si>
  <si>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</si>
  <si>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</si>
  <si>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</si>
  <si>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</si>
  <si>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</si>
  <si>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</si>
  <si>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</si>
  <si>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</si>
  <si>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</si>
  <si>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</si>
  <si>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</si>
  <si>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</si>
  <si>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</si>
  <si>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</si>
  <si>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</si>
  <si>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</si>
  <si>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</si>
  <si>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</si>
  <si>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</si>
  <si>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</si>
  <si>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</si>
  <si>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</si>
  <si>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</si>
  <si>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</si>
  <si>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</si>
  <si>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</si>
  <si>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</si>
  <si>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</si>
  <si>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</si>
  <si>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</si>
  <si>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</si>
  <si>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</si>
  <si>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</si>
  <si>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</si>
  <si>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</si>
  <si>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</si>
  <si>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</si>
  <si>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</si>
  <si>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</si>
  <si>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</si>
  <si>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</si>
  <si>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</si>
  <si>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</si>
  <si>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</si>
  <si>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</si>
  <si>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</si>
  <si>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</si>
  <si>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</si>
  <si>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</si>
  <si>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</si>
  <si>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</si>
  <si>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</si>
  <si>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</si>
  <si>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</si>
  <si>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</si>
  <si>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</si>
  <si>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</si>
  <si>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</si>
  <si>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</si>
  <si>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</si>
  <si>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</si>
  <si>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</si>
  <si>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</si>
  <si>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</si>
  <si>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</si>
  <si>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</si>
  <si>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</si>
  <si>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</si>
  <si>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</si>
  <si>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</si>
  <si>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</si>
  <si>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</si>
  <si>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</si>
  <si>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</si>
  <si>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</si>
  <si>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</si>
  <si>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</si>
  <si>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</si>
  <si>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</si>
  <si>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</si>
  <si>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</si>
  <si>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</si>
  <si>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</si>
  <si>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</si>
  <si>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</si>
  <si>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</si>
  <si>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</si>
  <si>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</si>
  <si>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</si>
  <si>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</si>
  <si>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</si>
  <si>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</si>
  <si>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</si>
  <si>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</si>
  <si>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</si>
  <si>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</si>
  <si>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</si>
  <si>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</si>
  <si>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</si>
  <si>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</si>
  <si>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</si>
  <si>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</si>
  <si>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</si>
  <si>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</si>
  <si>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</si>
  <si>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</si>
  <si>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</si>
  <si>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</si>
  <si>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</si>
  <si>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</si>
  <si>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</si>
  <si>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</si>
  <si>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</si>
  <si>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</si>
  <si>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</si>
  <si>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</si>
  <si>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</si>
  <si>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</si>
  <si>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</si>
  <si>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</si>
  <si>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</si>
  <si>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</si>
  <si>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</si>
  <si>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</si>
  <si>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</si>
  <si>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</si>
  <si>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</si>
  <si>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</si>
  <si>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</si>
  <si>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</si>
  <si>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</si>
  <si>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</si>
  <si>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</si>
  <si>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</si>
  <si>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</si>
  <si>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</si>
  <si>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</si>
  <si>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</si>
  <si>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</si>
  <si>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</si>
  <si>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</si>
  <si>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</si>
  <si>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</si>
  <si>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</si>
  <si>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</si>
  <si>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</si>
  <si>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</si>
  <si>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</si>
  <si>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</si>
  <si>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</si>
  <si>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</si>
  <si>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</si>
  <si>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</si>
  <si>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</si>
  <si>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</si>
  <si>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</si>
  <si>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</si>
  <si>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</si>
  <si>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</si>
  <si>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</si>
  <si>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</si>
  <si>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</si>
  <si>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</si>
  <si>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</si>
  <si>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</si>
  <si>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</si>
  <si>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</si>
  <si>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</si>
  <si>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</si>
  <si>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</si>
  <si>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</si>
  <si>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</si>
  <si>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</si>
  <si>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</si>
  <si>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</si>
  <si>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</si>
  <si>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</si>
  <si>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</si>
  <si>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</si>
  <si>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</si>
  <si>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</si>
  <si>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</si>
  <si>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</si>
  <si>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</si>
  <si>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</si>
  <si>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</si>
  <si>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</si>
  <si>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</si>
  <si>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</si>
  <si>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</si>
  <si>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</si>
  <si>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</si>
  <si>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</si>
  <si>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</si>
  <si>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</si>
  <si>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</si>
  <si>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</si>
  <si>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</si>
  <si>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</si>
  <si>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</si>
  <si>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</si>
  <si>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</si>
  <si>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</si>
  <si>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</si>
  <si>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</si>
  <si>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</si>
  <si>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</si>
  <si>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</si>
  <si>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</si>
  <si>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</si>
  <si>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</si>
  <si>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</si>
  <si>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</si>
  <si>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</si>
  <si>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</si>
  <si>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</si>
  <si>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</si>
  <si>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</si>
  <si>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</si>
  <si>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</si>
  <si>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</si>
  <si>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</si>
  <si>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</si>
  <si>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</si>
  <si>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</si>
  <si>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</si>
  <si>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</si>
  <si>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</si>
  <si>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</si>
  <si>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</si>
  <si>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</si>
  <si>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</si>
  <si>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</si>
  <si>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</si>
  <si>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</si>
  <si>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</si>
  <si>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</si>
  <si>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</si>
  <si>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</si>
  <si>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</si>
  <si>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</si>
  <si>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</si>
  <si>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</si>
  <si>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</si>
  <si>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</si>
  <si>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</si>
  <si>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</si>
  <si>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</si>
  <si>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</si>
  <si>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</si>
  <si>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</si>
  <si>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</si>
  <si>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</si>
  <si>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</si>
  <si>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</si>
  <si>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</si>
  <si>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</si>
  <si>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</si>
  <si>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</si>
  <si>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</si>
  <si>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</si>
  <si>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</si>
  <si>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</si>
  <si>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</si>
  <si>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</si>
  <si>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</si>
  <si>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</si>
  <si>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</si>
  <si>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</si>
  <si>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</si>
  <si>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</si>
  <si>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</si>
  <si>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</si>
  <si>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</si>
  <si>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</si>
  <si>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</si>
  <si>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</si>
  <si>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</si>
  <si>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</si>
  <si>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</si>
  <si>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</si>
  <si>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</si>
  <si>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</si>
  <si>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</si>
  <si>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</si>
  <si>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</si>
  <si>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</si>
  <si>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</si>
  <si>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</si>
  <si>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</si>
  <si>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</si>
  <si>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</si>
  <si>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</si>
  <si>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</si>
  <si>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</si>
  <si>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</si>
  <si>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</si>
  <si>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</si>
  <si>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</si>
  <si>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</si>
  <si>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</si>
  <si>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</si>
  <si>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</si>
  <si>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</si>
  <si>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</si>
  <si>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</si>
  <si>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</si>
  <si>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</si>
  <si>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</si>
  <si>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</si>
  <si>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</si>
  <si>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</si>
  <si>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</si>
  <si>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</si>
  <si>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</si>
  <si>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</si>
  <si>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</si>
  <si>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</si>
  <si>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</si>
  <si>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</si>
  <si>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</si>
  <si>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</si>
  <si>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</si>
  <si>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</si>
  <si>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</si>
  <si>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</si>
  <si>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</si>
  <si>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</si>
  <si>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</si>
  <si>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</si>
  <si>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</si>
  <si>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</si>
  <si>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</si>
  <si>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</si>
  <si>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</si>
  <si>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</si>
  <si>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</si>
  <si>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</si>
  <si>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</si>
  <si>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</si>
  <si>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</si>
  <si>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</si>
  <si>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</si>
  <si>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</si>
  <si>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</si>
  <si>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</si>
  <si>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</si>
  <si>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</si>
  <si>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</si>
  <si>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</si>
  <si>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</si>
  <si>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</si>
  <si>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</si>
  <si>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</si>
  <si>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</si>
  <si>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</si>
  <si>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</si>
  <si>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</si>
  <si>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</si>
  <si>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</si>
  <si>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</si>
  <si>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</si>
  <si>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</si>
  <si>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</si>
  <si>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</si>
  <si>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</si>
  <si>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</si>
  <si>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</si>
  <si>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</si>
  <si>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</si>
  <si>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</si>
  <si>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</si>
  <si>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</si>
  <si>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</si>
  <si>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</si>
  <si>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</si>
  <si>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</si>
  <si>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</si>
  <si>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</si>
  <si>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</si>
  <si>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</si>
  <si>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</si>
  <si>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</si>
  <si>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</si>
  <si>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</si>
  <si>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</si>
  <si>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</si>
  <si>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</si>
  <si>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</si>
  <si>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</si>
  <si>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</si>
  <si>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</si>
  <si>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</si>
  <si>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</si>
  <si>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</si>
  <si>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</si>
  <si>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</si>
  <si>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</si>
  <si>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</si>
  <si>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</si>
  <si>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</si>
  <si>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</si>
  <si>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</si>
  <si>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</si>
  <si>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</si>
  <si>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</si>
  <si>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</si>
  <si>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</si>
  <si>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</si>
  <si>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</si>
  <si>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</si>
  <si>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</si>
  <si>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</si>
  <si>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</si>
  <si>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</si>
  <si>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</si>
  <si>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</si>
  <si>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</si>
  <si>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</si>
  <si>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</si>
  <si>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</si>
  <si>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</si>
  <si>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</si>
  <si>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</si>
  <si>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</si>
  <si>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</si>
  <si>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</si>
  <si>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</si>
  <si>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</si>
  <si>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</si>
  <si>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</si>
  <si>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</si>
  <si>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</si>
  <si>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</si>
  <si>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</si>
  <si>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</si>
  <si>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</si>
  <si>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</si>
  <si>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</si>
  <si>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</si>
  <si>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</si>
  <si>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</si>
  <si>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</si>
  <si>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</si>
  <si>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</si>
  <si>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</si>
  <si>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</si>
  <si>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</si>
  <si>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</si>
  <si>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</si>
  <si>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</si>
  <si>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</si>
  <si>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</si>
  <si>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</si>
  <si>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</si>
  <si>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</si>
  <si>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</si>
  <si>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</si>
  <si>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</si>
  <si>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</si>
  <si>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</si>
  <si>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</si>
  <si>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</si>
  <si>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</si>
  <si>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</si>
  <si>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</si>
  <si>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</si>
  <si>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</si>
  <si>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</si>
  <si>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</si>
  <si>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</si>
  <si>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</si>
  <si>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</si>
  <si>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</si>
  <si>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</si>
  <si>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</si>
  <si>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</si>
  <si>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</si>
  <si>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</si>
  <si>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</si>
  <si>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</si>
  <si>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</si>
  <si>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</si>
  <si>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</si>
  <si>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</si>
  <si>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</si>
  <si>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</si>
  <si>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</si>
  <si>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</si>
  <si>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</si>
  <si>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</si>
  <si>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</si>
  <si>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</si>
  <si>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</si>
  <si>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</si>
  <si>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</si>
  <si>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</si>
  <si>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</si>
  <si>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</si>
  <si>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</si>
  <si>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</si>
  <si>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</si>
  <si>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</si>
  <si>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</si>
  <si>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</si>
  <si>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</si>
  <si>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</si>
  <si>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</si>
  <si>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</si>
  <si>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</si>
  <si>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</si>
  <si>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</si>
  <si>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</si>
  <si>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</si>
  <si>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</si>
  <si>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</si>
  <si>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</si>
  <si>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</si>
  <si>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</si>
  <si>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</si>
  <si>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</si>
  <si>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</si>
  <si>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</si>
  <si>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</si>
  <si>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</si>
  <si>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</si>
  <si>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</si>
  <si>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</si>
  <si>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</si>
  <si>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</si>
  <si>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</si>
  <si>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</si>
  <si>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</si>
  <si>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</si>
  <si>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</si>
  <si>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</si>
  <si>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</si>
  <si>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</si>
  <si>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</si>
  <si>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</si>
  <si>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</si>
  <si>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</si>
  <si>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</si>
  <si>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</si>
  <si>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</si>
  <si>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</si>
  <si>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</si>
  <si>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</si>
  <si>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</si>
  <si>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</si>
  <si>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</si>
  <si>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</si>
  <si>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</si>
  <si>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</si>
  <si>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</si>
  <si>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</si>
  <si>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</si>
  <si>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</si>
  <si>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</si>
  <si>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</si>
  <si>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</si>
  <si>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</si>
  <si>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</si>
  <si>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</si>
  <si>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</si>
  <si>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</si>
  <si>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</si>
  <si>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</si>
  <si>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</si>
  <si>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</si>
  <si>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</si>
  <si>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</si>
  <si>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</si>
  <si>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</si>
  <si>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</si>
  <si>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</si>
  <si>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</si>
  <si>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</si>
  <si>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</si>
  <si>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</si>
  <si>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</si>
  <si>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</si>
  <si>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</si>
  <si>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</si>
  <si>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</si>
  <si>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</si>
  <si>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</si>
  <si>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</si>
  <si>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</si>
  <si>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</si>
  <si>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</si>
  <si>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</si>
  <si>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</si>
  <si>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</si>
  <si>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</si>
  <si>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</si>
  <si>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</si>
  <si>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</si>
  <si>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</si>
  <si>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</si>
  <si>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</si>
  <si>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</si>
  <si>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</si>
  <si>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</si>
  <si>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</si>
  <si>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</si>
  <si>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</si>
  <si>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</si>
  <si>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</si>
  <si>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</si>
  <si>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</si>
  <si>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</si>
  <si>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</si>
  <si>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</si>
  <si>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</si>
  <si>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</si>
  <si>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</si>
  <si>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</si>
  <si>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</si>
  <si>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</si>
  <si>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</si>
  <si>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</si>
  <si>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</si>
  <si>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</si>
  <si>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</si>
  <si>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</si>
  <si>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</si>
  <si>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</si>
  <si>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</si>
  <si>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</si>
  <si>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</si>
  <si>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</si>
  <si>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</si>
  <si>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</si>
  <si>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</si>
  <si>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</si>
  <si>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</si>
  <si>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</si>
  <si>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</si>
  <si>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</si>
  <si>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</si>
  <si>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</si>
  <si>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</si>
  <si>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</si>
  <si>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</si>
  <si>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</si>
  <si>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</si>
  <si>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</si>
  <si>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</si>
  <si>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</si>
  <si>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</si>
  <si>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</si>
  <si>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</si>
  <si>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</si>
  <si>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</si>
  <si>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</si>
  <si>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</si>
  <si>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</si>
  <si>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</si>
  <si>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</si>
  <si>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</si>
  <si>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</si>
  <si>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</si>
  <si>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</si>
  <si>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</si>
  <si>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</si>
  <si>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</si>
  <si>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</si>
  <si>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</si>
  <si>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</si>
  <si>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</si>
  <si>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</si>
  <si>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</si>
  <si>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</si>
  <si>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</si>
  <si>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</si>
  <si>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</si>
  <si>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</si>
  <si>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</si>
  <si>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</si>
  <si>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</si>
  <si>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</si>
  <si>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</si>
  <si>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</si>
  <si>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</si>
  <si>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</si>
  <si>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</si>
  <si>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</si>
  <si>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</si>
  <si>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</si>
  <si>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</si>
  <si>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</si>
  <si>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</si>
  <si>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</si>
  <si>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</si>
  <si>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</si>
  <si>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</si>
  <si>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</si>
  <si>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</si>
  <si>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</si>
  <si>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</si>
  <si>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</si>
  <si>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</si>
  <si>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</si>
  <si>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</si>
  <si>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</si>
  <si>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</si>
  <si>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</si>
  <si>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</si>
  <si>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</si>
  <si>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</si>
  <si>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</si>
  <si>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</si>
  <si>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</si>
  <si>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</si>
  <si>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</si>
  <si>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</si>
  <si>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</si>
  <si>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</si>
  <si>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</si>
  <si>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</si>
  <si>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</si>
  <si>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</si>
  <si>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</si>
  <si>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</si>
  <si>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</si>
  <si>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</si>
  <si>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</si>
  <si>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</si>
  <si>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</si>
  <si>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</si>
  <si>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</si>
  <si>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</si>
  <si>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</si>
  <si>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</si>
  <si>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</si>
  <si>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</si>
  <si>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</si>
  <si>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</si>
  <si>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</si>
  <si>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</si>
  <si>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</si>
  <si>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</si>
  <si>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</si>
  <si>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</si>
  <si>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</si>
  <si>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</si>
  <si>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</si>
  <si>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</si>
  <si>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</si>
  <si>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</si>
  <si>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</si>
  <si>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</si>
  <si>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</si>
  <si>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</si>
  <si>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</si>
  <si>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</si>
  <si>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</si>
  <si>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</si>
  <si>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</si>
  <si>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</si>
  <si>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</si>
  <si>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</si>
  <si>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</si>
  <si>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</si>
  <si>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</si>
  <si>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</si>
  <si>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</si>
  <si>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</si>
  <si>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</si>
  <si>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</si>
  <si>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</si>
  <si>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</si>
  <si>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</si>
  <si>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</si>
  <si>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</si>
  <si>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</si>
  <si>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</si>
  <si>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</si>
  <si>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</si>
  <si>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</si>
  <si>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</si>
  <si>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</si>
  <si>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</si>
  <si>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</si>
  <si>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</si>
  <si>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</si>
  <si>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</si>
  <si>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</si>
  <si>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</si>
  <si>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</si>
  <si>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</si>
  <si>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</si>
  <si>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</si>
  <si>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</si>
  <si>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</si>
  <si>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</si>
  <si>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</si>
  <si>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</si>
  <si>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</si>
  <si>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</si>
  <si>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</si>
  <si>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</si>
  <si>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</si>
  <si>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</si>
  <si>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</si>
  <si>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</si>
  <si>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</si>
  <si>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</si>
  <si>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</si>
  <si>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</si>
  <si>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</si>
  <si>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</si>
  <si>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</si>
  <si>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</si>
  <si>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</si>
  <si>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</si>
  <si>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</si>
  <si>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</si>
  <si>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</si>
  <si>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</si>
  <si>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</si>
  <si>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</si>
  <si>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</si>
  <si>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</si>
  <si>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</si>
  <si>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</si>
  <si>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</si>
  <si>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</si>
  <si>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</si>
  <si>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</si>
  <si>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</si>
  <si>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</si>
  <si>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</si>
  <si>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</si>
  <si>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</si>
  <si>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</si>
  <si>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</si>
  <si>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</si>
  <si>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</si>
  <si>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</si>
  <si>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</si>
  <si>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</si>
  <si>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</si>
  <si>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</si>
  <si>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</si>
  <si>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</si>
  <si>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</si>
  <si>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</si>
  <si>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</si>
  <si>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</si>
  <si>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</si>
  <si>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</si>
  <si>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</si>
  <si>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</si>
  <si>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</si>
  <si>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</si>
  <si>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</si>
  <si>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</si>
  <si>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</si>
  <si>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</si>
  <si>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</si>
  <si>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</si>
  <si>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</si>
  <si>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</si>
  <si>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</si>
  <si>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</si>
  <si>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</si>
  <si>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</si>
  <si>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</si>
  <si>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</si>
  <si>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</si>
  <si>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</si>
  <si>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</si>
  <si>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</si>
  <si>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</si>
  <si>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</si>
  <si>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</si>
  <si>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</si>
  <si>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</si>
  <si>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</si>
  <si>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</si>
  <si>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</si>
  <si>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</si>
  <si>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</si>
  <si>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</si>
  <si>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</si>
  <si>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</si>
  <si>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</si>
  <si>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</si>
  <si>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</si>
  <si>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</si>
  <si>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</si>
  <si>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</si>
  <si>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</si>
  <si>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</si>
  <si>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</si>
  <si>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</si>
  <si>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</si>
  <si>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</si>
  <si>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</si>
  <si>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</si>
  <si>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</si>
  <si>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</si>
  <si>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</si>
  <si>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</si>
  <si>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</si>
  <si>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</si>
  <si>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</si>
  <si>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</si>
  <si>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</si>
  <si>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</si>
  <si>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</si>
  <si>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</si>
  <si>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</si>
  <si>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</si>
  <si>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</si>
  <si>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</si>
  <si>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</si>
  <si>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</si>
  <si>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</si>
  <si>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</si>
  <si>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</si>
  <si>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</si>
  <si>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</si>
  <si>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</si>
  <si>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</si>
  <si>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</si>
  <si>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</si>
  <si>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</si>
  <si>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</si>
  <si>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</si>
  <si>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</si>
  <si>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</si>
  <si>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</si>
  <si>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</si>
  <si>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</si>
  <si>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</si>
  <si>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</si>
  <si>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</si>
  <si>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</si>
  <si>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</si>
  <si>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</si>
  <si>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</si>
  <si>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</si>
  <si>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</si>
  <si>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</si>
  <si>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</si>
  <si>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</si>
  <si>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</si>
  <si>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</si>
  <si>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</si>
  <si>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</si>
  <si>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</si>
  <si>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</si>
  <si>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</si>
  <si>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</si>
  <si>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</si>
  <si>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</si>
  <si>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</si>
  <si>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</si>
  <si>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</si>
  <si>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</si>
  <si>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</si>
  <si>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</si>
  <si>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</si>
  <si>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</si>
  <si>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</si>
  <si>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</si>
  <si>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</si>
  <si>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</si>
  <si>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</si>
  <si>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</si>
  <si>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</si>
  <si>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</si>
  <si>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</si>
  <si>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</si>
  <si>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</si>
  <si>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</si>
  <si>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</si>
  <si>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</si>
  <si>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</si>
  <si>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</si>
  <si>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</si>
  <si>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</si>
  <si>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</si>
  <si>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</si>
  <si>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</si>
  <si>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</si>
  <si>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</si>
  <si>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</si>
  <si>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</si>
  <si>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</si>
  <si>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</si>
  <si>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</si>
  <si>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</si>
  <si>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</si>
  <si>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</si>
  <si>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</si>
  <si>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</si>
  <si>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</si>
  <si>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</si>
  <si>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</si>
  <si>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</si>
  <si>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</si>
  <si>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</si>
  <si>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</si>
  <si>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</si>
  <si>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</si>
  <si>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</si>
  <si>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</si>
  <si>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</si>
  <si>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</si>
  <si>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</si>
  <si>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</si>
  <si>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</si>
  <si>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</si>
  <si>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</si>
  <si>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</si>
  <si>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</si>
  <si>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</si>
  <si>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</si>
  <si>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</si>
  <si>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</si>
  <si>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</si>
  <si>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</si>
  <si>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</si>
  <si>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</si>
  <si>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</si>
  <si>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</si>
  <si>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</si>
  <si>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</si>
  <si>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</si>
  <si>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</si>
  <si>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</si>
  <si>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</si>
  <si>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</si>
  <si>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</si>
  <si>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</si>
  <si>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</si>
  <si>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</si>
  <si>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</si>
  <si>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</si>
  <si>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</si>
  <si>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</si>
  <si>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</si>
  <si>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</si>
  <si>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</si>
  <si>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</si>
  <si>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</si>
  <si>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</si>
  <si>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</si>
  <si>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</si>
  <si>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</si>
  <si>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PCM-20251108-00000881</t>
  </si>
  <si>
    <t xml:space="preserve">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</si>
  <si>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</si>
  <si>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</si>
  <si>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</si>
  <si>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</si>
  <si>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</si>
  <si>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</si>
  <si>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</si>
  <si>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</si>
  <si>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</si>
  <si>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</si>
  <si>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</si>
  <si>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</si>
  <si>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</si>
  <si>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</si>
  <si>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</si>
  <si>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</si>
  <si>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</si>
  <si>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</si>
  <si>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</si>
  <si>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</si>
  <si>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</si>
  <si>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</si>
  <si>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</si>
  <si>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</si>
  <si>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</si>
  <si>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</si>
  <si>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</si>
  <si>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</si>
  <si>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</si>
  <si>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</si>
  <si>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</si>
  <si>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</si>
  <si>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</si>
  <si>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</si>
  <si>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</si>
  <si>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</si>
  <si>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</si>
  <si>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</si>
  <si>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</si>
  <si>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</si>
  <si>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</si>
  <si>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</si>
  <si>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</si>
  <si>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</si>
  <si>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</si>
  <si>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</si>
  <si>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</si>
  <si>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</si>
  <si>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</si>
  <si>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</si>
  <si>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</si>
  <si>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</si>
  <si>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</si>
  <si>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</si>
  <si>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</si>
  <si>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</si>
  <si>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</si>
  <si>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</si>
  <si>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</si>
  <si>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</si>
  <si>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</si>
  <si>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</si>
  <si>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</si>
  <si>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</si>
  <si>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</si>
  <si>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</si>
  <si>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</si>
  <si>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</si>
  <si>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</si>
  <si>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</si>
  <si>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</si>
  <si>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</si>
  <si>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</si>
  <si>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</si>
  <si>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</si>
  <si>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</si>
  <si>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</si>
  <si>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</si>
  <si>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</si>
  <si>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</si>
  <si>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</si>
  <si>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</si>
  <si>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</si>
  <si>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 xml:space="preserve">Restored by PG </t>
  </si>
  <si>
    <t xml:space="preserve"> </t>
  </si>
  <si>
    <t xml:space="preserve">                                                                                                                                                                                                                                                                                                                                                                                                                                                                                                                                                                                                                                                                                                                                                                                                                                                                                                                                                                                                                                                                                                                                                                                                                                                                                                                                                                                                                                                                                                                                                                                                                                                                                                                                                                                                                                                                                                                                                                                                                                                                                                                                                                                                                                                                                                                                                                                                                                                                                                                                                                                                                                                                                                                                                                                                                                                                                                                                                                                                                                                                                                                                                                                                                                                                                                                                                                                                                                                                                                                                                                                                                                                                                                                                                                                                                                                                                                                                                                                                                                                                                                                                                                                                                                                                                                                                                                                                                                                                                                                                                                                                                                                    </t>
  </si>
  <si>
    <t xml:space="preserve"> PCM-20250215-00000830 </t>
  </si>
  <si>
    <t>LTE site still down and  site located in aramco area access issue need special permission</t>
  </si>
  <si>
    <t>PCM-20251108-00000747</t>
  </si>
  <si>
    <t>ETA 90 mins</t>
  </si>
  <si>
    <t>PCM-20251108-00000652</t>
  </si>
  <si>
    <t>Down again ETA 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</si>
  <si>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</si>
  <si>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</si>
  <si>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</si>
  <si>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</si>
  <si>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</si>
  <si>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</si>
  <si>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PCM-20251108-00000772</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</si>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</sst>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1" totalsRowShown="0" headerRowDxfId="174" dataDxfId="173" headerRowBorderDxfId="171" tableBorderDxfId="172" totalsRowBorderDxfId="170">
  <autoFilter ref="A1:L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7" dataDxfId="156" headerRowBorderDxfId="154" tableBorderDxfId="155" totalsRowBorderDxfId="153">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5" totalsRowShown="0" headerRowDxfId="48" dataDxfId="47" headerRowBorderDxfId="45" tableBorderDxfId="46" totalsRowBorderDxfId="44">
  <autoFilter ref="A1:L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1" totalsRowShown="0" headerRowDxfId="31" dataDxfId="30" headerRowBorderDxfId="28" tableBorderDxfId="29">
  <autoFilter ref="A1:L2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6" totalsRowShown="0" headerRowDxfId="15" dataDxfId="14" headerRowBorderDxfId="12" tableBorderDxfId="13">
  <autoFilter ref="A1:L19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tabSelected="1" workbookViewId="0">
      <selection activeCell="K4" sqref="K4"/>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7" ca="1" si="0">IFERROR(NOW()-F2,"")</f>
        <v>306.56281921296613</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14285</v>
      </c>
      <c r="E3" s="110" t="s">
        <v>39021</v>
      </c>
      <c r="F3" s="111">
        <v>45969.486643518518</v>
      </c>
      <c r="G3" s="112">
        <f t="shared" ca="1" si="0"/>
        <v>2.4601620374596678E-2</v>
      </c>
      <c r="H3" s="111">
        <v>45969.48133101852</v>
      </c>
      <c r="I3" s="109" t="str">
        <f>IFERROR(VLOOKUP(D3,DB!A:F,6,0),"")</f>
        <v>Generator-SG</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45969.511245138892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45969.511245138892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45969.511245138892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45969.511245138892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45969.511245138892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45969.511245138892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45969.511245138892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45969.511245138892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45969.511245138892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45969.511245138892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45969.511245138892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45969.511245138892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45969.511245138892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45969.511245138892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45969.511245138892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45969.511245138892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45969.511245138892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45969.511245138892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45969.511245138892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45969.511245138892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45969.511245138892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45969.511245138892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45969.511245138892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45969.511245138892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ref="G28:G59" ca="1" si="1">IFERROR(NOW()-F28,"")</f>
        <v>45969.511245138892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45969.511245138892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45969.511245138892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45969.511245138892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45969.511245138892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45969.511245138892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45969.511245138892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45969.511245138892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45969.511245138892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45969.511245138892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45969.511245138892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45969.511245138892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45969.511245138892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45969.511245138892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45969.511245138892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45969.511245138892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45969.511245138892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45969.511245138892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45969.511245138892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45969.511245138892</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45969.511245138892</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45969.511245138892</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45969.511245138892</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45969.511245138892</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45969.511245138892</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45969.511245138892</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45969.511245138892</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45969.511245138892</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45969.511245138892</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45969.511245138892</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45969.511245138892</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1"/>
        <v>45969.511245138892</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ref="G60:G91" ca="1" si="2">IFERROR(NOW()-F60,"")</f>
        <v>45969.511245138892</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45969.511245138892</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45969.511245138892</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45969.511245138892</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45969.511245138892</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45969.511245138892</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45969.511245138892</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45969.511245138892</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45969.511245138892</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45969.511245138892</v>
      </c>
      <c r="H69" s="111"/>
      <c r="I69" s="109" t="str">
        <f>IFERROR(VLOOKUP(D69,DB!A:F,6,0),"")</f>
        <v/>
      </c>
      <c r="J69" s="109" t="str">
        <f>IFERROR(VLOOKUP(D69,DB!A:G,7,0),"")</f>
        <v/>
      </c>
      <c r="K69" s="113"/>
      <c r="L69" s="114" t="str">
        <f>IFERROR(VLOOKUP(D69,DB!A:I,9,0),"")</f>
        <v/>
      </c>
    </row>
    <row r="70" spans="1:12" ht="15" customHeight="1">
      <c r="A70" s="108"/>
      <c r="B70" s="109" t="str">
        <f>IFERROR(VLOOKUP(D70,DB!A:K,11,0),"")</f>
        <v/>
      </c>
      <c r="C70" s="109"/>
      <c r="D70" s="109"/>
      <c r="E70" s="110"/>
      <c r="F70" s="111"/>
      <c r="G70" s="112">
        <f t="shared" ca="1" si="2"/>
        <v>45969.511245138892</v>
      </c>
      <c r="H70" s="111"/>
      <c r="I70" s="109" t="str">
        <f>IFERROR(VLOOKUP(D70,DB!A:F,6,0),"")</f>
        <v/>
      </c>
      <c r="J70" s="109" t="str">
        <f>IFERROR(VLOOKUP(D70,DB!A:G,7,0),"")</f>
        <v/>
      </c>
      <c r="K70" s="113"/>
      <c r="L70" s="114" t="str">
        <f>IFERROR(VLOOKUP(D70,DB!A:I,9,0),"")</f>
        <v/>
      </c>
    </row>
    <row r="71" spans="1:12" ht="15" customHeight="1">
      <c r="A71" s="117"/>
      <c r="B71" s="118" t="str">
        <f>IFERROR(VLOOKUP(D71,DB!A:K,11,0),"")</f>
        <v/>
      </c>
      <c r="C71" s="118"/>
      <c r="D71" s="118"/>
      <c r="E71" s="119"/>
      <c r="F71" s="120"/>
      <c r="G71" s="121">
        <f t="shared" ca="1" si="2"/>
        <v>45969.511245138892</v>
      </c>
      <c r="H71" s="120"/>
      <c r="I71" s="118" t="str">
        <f>IFERROR(VLOOKUP(D71,DB!A:F,6,0),"")</f>
        <v/>
      </c>
      <c r="J71" s="118" t="str">
        <f>IFERROR(VLOOKUP(D71,DB!A:G,7,0),"")</f>
        <v/>
      </c>
      <c r="K71" s="122"/>
      <c r="L71" s="123" t="str">
        <f>IFERROR(VLOOKUP(D71,DB!A:I,9,0),"")</f>
        <v/>
      </c>
    </row>
  </sheetData>
  <customSheetViews>
    <customSheetView guid="{F6042A99-DD27-4453-835D-0834D95730CC}" filter="1" showAutoFilter="1">
      <pageMargins left="0" right="0" top="0" bottom="0" header="0" footer="0"/>
      <autoFilter ref="B1:M1" xr:uid="{5F2E991D-089F-416F-97D7-E8BFF710D89E}"/>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6" ca="1" si="0">IFERROR(NOW()-F3,"-")</f>
        <v>144.5114071759308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39107</v>
      </c>
      <c r="B4" s="61" t="str">
        <f>IFERROR(VLOOKUP(D4,DB!A:K,11,0),"")</f>
        <v>R2</v>
      </c>
      <c r="C4" s="61">
        <v>1</v>
      </c>
      <c r="D4" s="61" t="s">
        <v>24534</v>
      </c>
      <c r="E4" s="61" t="s">
        <v>39021</v>
      </c>
      <c r="F4" s="61"/>
      <c r="G4" s="61">
        <f t="shared" ca="1" si="0"/>
        <v>45969.511245138892</v>
      </c>
      <c r="H4" s="61"/>
      <c r="I4" s="61" t="str">
        <f>IFERROR(VLOOKUP(D4,DB!A:F,6,0),"")</f>
        <v>SCECO</v>
      </c>
      <c r="J4" s="61" t="str">
        <f>IFERROR(VLOOKUP(D4,DB!A:G,7,0),"")</f>
        <v>Vandalized</v>
      </c>
      <c r="K4" s="61" t="s">
        <v>39108</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c r="B5" s="18" t="str">
        <f>IFERROR(VLOOKUP(D5,DB!A:K,11,0),"")</f>
        <v/>
      </c>
      <c r="C5" s="18"/>
      <c r="D5" s="18"/>
      <c r="E5" s="103"/>
      <c r="F5" s="104"/>
      <c r="G5" s="105">
        <f t="shared" ca="1" si="0"/>
        <v>45969.511245138892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45969.511245138892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45969.511245138892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45969.511245138892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45969.511245138892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45969.511245138892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45969.511245138892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45969.511245138892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45969.511245138892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45969.511245138892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45969.511245138892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45969.511245138892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45969.511245138892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45969.511245138892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45969.511245138892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45969.511245138892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45969.511245138892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45969.511245138892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45969.511245138892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45969.511245138892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45969.511245138892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45969.511245138892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ref="G27:G58" ca="1" si="1">IFERROR(NOW()-F27,"-")</f>
        <v>45969.511245138892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45969.511245138892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45969.511245138892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45969.511245138892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45969.511245138892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45969.511245138892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45969.511245138892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45969.511245138892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45969.511245138892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45969.511245138892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45969.511245138892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45969.511245138892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45969.511245138892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45969.511245138892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45969.511245138892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45969.511245138892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45969.511245138892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45969.511245138892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45969.511245138892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45969.511245138892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45969.511245138892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45969.511245138892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45969.511245138892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45969.511245138892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45969.511245138892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45969.511245138892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45969.511245138892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45969.511245138892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45969.511245138892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45969.511245138892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45969.511245138892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45969.511245138892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ref="G59:G90" ca="1" si="2">IFERROR(NOW()-F59,"-")</f>
        <v>45969.511245138892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45969.511245138892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45969.511245138892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45969.511245138892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45969.511245138892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45969.511245138892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27"/>
      <c r="B65" s="128" t="str">
        <f>IFERROR(VLOOKUP(D65,DB!A:K,11,0),"")</f>
        <v/>
      </c>
      <c r="C65" s="128"/>
      <c r="D65" s="128"/>
      <c r="E65" s="129"/>
      <c r="F65" s="130"/>
      <c r="G65" s="131">
        <f t="shared" ca="1" si="2"/>
        <v>45969.511245138892</v>
      </c>
      <c r="H65" s="130"/>
      <c r="I65" s="128" t="str">
        <f>IFERROR(VLOOKUP(D65,DB!A:F,6,0),"")</f>
        <v/>
      </c>
      <c r="J65" s="128" t="str">
        <f>IFERROR(VLOOKUP(D65,DB!A:G,7,0),"")</f>
        <v/>
      </c>
      <c r="K65" s="132"/>
      <c r="L65" s="128" t="str">
        <f>IFERROR(VLOOKUP(D65,DB!A:I,9,0),"")</f>
        <v/>
      </c>
      <c r="M65" s="128"/>
      <c r="N65" s="128"/>
      <c r="O65" s="128"/>
      <c r="P65" s="128"/>
      <c r="Q65" s="128"/>
      <c r="R65" s="128"/>
      <c r="S65" s="128"/>
      <c r="T65" s="128"/>
      <c r="U65" s="128"/>
      <c r="V65" s="128"/>
      <c r="W65" s="128"/>
      <c r="X65" s="128"/>
      <c r="Y65" s="128"/>
      <c r="Z65" s="128"/>
      <c r="AA65" s="128"/>
      <c r="AB65" s="128"/>
      <c r="AC65" s="128"/>
      <c r="AD65" s="128"/>
      <c r="AE65" s="128"/>
      <c r="AF65" s="128"/>
      <c r="AG65" s="128"/>
      <c r="AH65" s="128"/>
      <c r="AI65" s="128"/>
      <c r="AJ65" s="128"/>
      <c r="AK65" s="128"/>
      <c r="AL65" s="128"/>
      <c r="AM65" s="128"/>
      <c r="AN65" s="128"/>
      <c r="AO65" s="128"/>
      <c r="AP65" s="128"/>
      <c r="AQ65" s="128"/>
      <c r="AR65" s="128"/>
      <c r="AS65" s="128"/>
      <c r="AT65" s="128"/>
      <c r="AU65" s="128"/>
      <c r="AV65" s="128"/>
      <c r="AW65" s="128"/>
      <c r="AX65" s="128"/>
      <c r="AY65" s="128"/>
      <c r="AZ65" s="128"/>
      <c r="BA65" s="128"/>
      <c r="BB65" s="128"/>
      <c r="BC65" s="128"/>
      <c r="BD65" s="128"/>
      <c r="BE65" s="128"/>
      <c r="BF65" s="128"/>
      <c r="BG65" s="128"/>
      <c r="BH65" s="128"/>
      <c r="BI65" s="128"/>
      <c r="BJ65" s="128"/>
      <c r="BK65" s="128"/>
      <c r="BL65" s="128"/>
      <c r="BM65" s="128"/>
      <c r="BN65" s="128"/>
      <c r="BO65" s="128"/>
      <c r="BP65" s="128"/>
      <c r="BQ65" s="128"/>
      <c r="BR65" s="128"/>
      <c r="BS65" s="128"/>
      <c r="BT65" s="128"/>
      <c r="BU65" s="128"/>
      <c r="BV65" s="128"/>
      <c r="BW65" s="128"/>
      <c r="BX65" s="128"/>
      <c r="BY65" s="128"/>
      <c r="BZ65" s="128"/>
      <c r="CA65" s="128"/>
      <c r="CB65" s="128"/>
      <c r="CC65" s="128"/>
      <c r="CD65" s="128"/>
      <c r="CE65" s="128"/>
      <c r="CF65" s="128"/>
      <c r="CG65" s="128"/>
      <c r="CH65" s="128"/>
      <c r="CI65" s="128"/>
      <c r="CJ65" s="133"/>
    </row>
  </sheetData>
  <dataValidations count="2">
    <dataValidation allowBlank="1" showInputMessage="1" showErrorMessage="1" sqref="E1" xr:uid="{4D935161-CDD3-4592-B877-3FB59C99E142}"/>
    <dataValidation type="list" allowBlank="1" showInputMessage="1" showErrorMessage="1" sqref="E3:E4 E5: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45969.511245138892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45969.511245138892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45969.511245138892</v>
      </c>
      <c r="H4" s="22" t="s">
        <v>39109</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45969.511245138892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45969.511245138892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45969.511245138892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45969.511245138892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45969.511245138892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45969.511245138892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45969.511245138892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45969.511245138892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45969.511245138892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45969.511245138892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45969.511245138892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45969.511245138892</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39110</v>
      </c>
      <c r="D17" s="18"/>
      <c r="E17" s="18"/>
      <c r="F17" s="20"/>
      <c r="G17" s="21">
        <f t="shared" ref="G17:G80" ca="1" si="1">IFERROR(NOW()-F17,"-")</f>
        <v>45969.511245138892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45969.511245138892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45969.511245138892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45969.511245138892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45969.511245138892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45969.511245138892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45969.511245138892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45969.511245138892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45969.511245138892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45969.511245138892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45969.511245138892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45969.511245138892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45969.511245138892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45969.511245138892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45969.511245138892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45969.511245138892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45969.511245138892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45969.511245138892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45969.511245138892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45969.511245138892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45969.511245138892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45969.511245138892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45969.511245138892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45969.511245138892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45969.511245138892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45969.511245138892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45969.511245138892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45969.511245138892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45969.511245138892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45969.511245138892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45969.511245138892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45969.511245138892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45969.511245138892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45969.511245138892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45969.511245138892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45969.511245138892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45969.511245138892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45969.511245138892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45969.511245138892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45969.511245138892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45969.511245138892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45969.511245138892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45969.511245138892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45969.511245138892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45969.511245138892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45969.511245138892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45969.511245138892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45969.511245138892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45969.511245138892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45969.511245138892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45969.511245138892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45969.511245138892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45969.511245138892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45969.511245138892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45969.511245138892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45969.511245138892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45969.511245138892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45969.511245138892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45969.511245138892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45969.511245138892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45969.511245138892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45969.511245138892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45969.511245138892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45969.511245138892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45969.511245138892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45969.511245138892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45969.511245138892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45969.511245138892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45969.511245138892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45969.511245138892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45969.511245138892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45969.511245138892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45969.511245138892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45969.511245138892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45969.511245138892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45969.511245138892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45969.511245138892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45969.511245138892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45969.511245138892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45969.511245138892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45969.511245138892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45969.511245138892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45969.511245138892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45969.511245138892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45969.511245138892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45969.511245138892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45969.511245138892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45969.511245138892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45969.511245138892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45969.511245138892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45969.511245138892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45969.511245138892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45969.511245138892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45969.511245138892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45969.511245138892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45969.511245138892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45969.511245138892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45969.511245138892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45969.511245138892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45969.511245138892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45969.511245138892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45969.511245138892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45969.511245138892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45969.511245138892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45969.511245138892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45969.511245138892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45969.511245138892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45969.511245138892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45969.511245138892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45969.511245138892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45969.511245138892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45969.511245138892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45969.511245138892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45969.511245138892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45969.511245138892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45969.511245138892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45969.511245138892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45969.511245138892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45969.511245138892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45969.511245138892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45969.511245138892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45969.511245138892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45969.511245138892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45969.511245138892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45969.511245138892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45969.511245138892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45969.511245138892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45969.511245138892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45969.511245138892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45969.511245138892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45969.511245138892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45969.511245138892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45969.511245138892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45969.511245138892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45969.511245138892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45969.511245138892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45969.511245138892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45969.511245138892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45969.511245138892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45969.511245138892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45969.511245138892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45969.511245138892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45969.511245138892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45969.511245138892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45969.511245138892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45969.511245138892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45969.511245138892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45969.511245138892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45969.511245138892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45969.511245138892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45969.511245138892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45969.511245138892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45969.511245138892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45969.511245138892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45969.511245138892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45969.511245138892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45969.511245138892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45969.511245138892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45969.511245138892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45969.511245138892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45969.511245138892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45969.511245138892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45969.511245138892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45969.511245138892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45969.511245138892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45969.511245138892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45969.511245138892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45969.511245138892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45969.511245138892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45969.511245138892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45969.511245138892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45969.511245138892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45969.511245138892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45969.511245138892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45969.511245138892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45969.511245138892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45969.511245138892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45969.511245138892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45969.511245138892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45969.511245138892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45969.511245138892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45969.511245138892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45969.511245138892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45969.511245138892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45969.511245138892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45969.511245138892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45969.511245138892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45969.511245138892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45969.511245138892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45969.511245138892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45969.511245138892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45969.511245138892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45969.511245138892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45969.511245138892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45969.511245138892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45969.511245138892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45969.511245138892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45969.511245138892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45969.511245138892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45969.511245138892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45969.511245138892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45969.511245138892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45969.511245138892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45969.511245138892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45969.511245138892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45969.511245138892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45969.511245138892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45969.511245138892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45969.511245138892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45969.511245138892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45969.511245138892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45969.511245138892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45969.511245138892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45969.511245138892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45969.511245138892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45969.511245138892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45969.511245138892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45969.511245138892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45969.511245138892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45969.511245138892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45969.511245138892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45969.511245138892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45969.511245138892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45969.511245138892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45969.511245138892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45969.511245138892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45969.511245138892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45969.511245138892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45969.511245138892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45969.511245138892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45969.511245138892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45969.511245138892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45969.511245138892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45969.511245138892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45969.511245138892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45969.511245138892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45969.511245138892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45969.511245138892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45969.511245138892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45969.511245138892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45969.511245138892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45969.511245138892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45969.511245138892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45969.511245138892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45969.511245138892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45969.511245138892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45969.511245138892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45969.511245138892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45969.511245138892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45969.511245138892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45969.511245138892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45969.511245138892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45969.511245138892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45969.511245138892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45969.511245138892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45969.511245138892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45969.511245138892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45969.511245138892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45969.511245138892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45969.511245138892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45969.511245138892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45969.511245138892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45969.511245138892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45969.511245138892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45969.511245138892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45969.511245138892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45969.511245138892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45969.511245138892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45969.511245138892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45969.511245138892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45969.511245138892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45969.511245138892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45969.511245138892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45969.511245138892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45969.511245138892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45969.511245138892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45969.511245138892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45969.511245138892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45969.511245138892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45969.511245138892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45969.511245138892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45969.511245138892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45969.511245138892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45969.511245138892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45969.511245138892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45969.511245138892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45969.511245138892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45969.511245138892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45969.511245138892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45969.511245138892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45969.511245138892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45969.511245138892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45969.511245138892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45969.511245138892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45969.511245138892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45969.511245138892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45969.511245138892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45969.511245138892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45969.511245138892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45969.511245138892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45969.511245138892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45969.511245138892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45969.511245138892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45969.511245138892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45969.511245138892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45969.511245138892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45969.511245138892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45969.511245138892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45969.511245138892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45969.511245138892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45969.511245138892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45969.511245138892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45969.511245138892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45969.511245138892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45969.511245138892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45969.511245138892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45969.511245138892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45969.511245138892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45969.511245138892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45969.511245138892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45969.511245138892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45969.511245138892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45969.511245138892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45969.511245138892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45969.511245138892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45969.511245138892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45969.511245138892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45969.511245138892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45969.511245138892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45969.511245138892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45969.511245138892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45969.511245138892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45969.511245138892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45969.511245138892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45969.511245138892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45969.511245138892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45969.511245138892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45969.511245138892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45969.511245138892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45969.511245138892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45969.511245138892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45969.511245138892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45969.511245138892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45969.511245138892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45969.511245138892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45969.511245138892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45969.511245138892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45969.511245138892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45969.511245138892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45969.511245138892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45969.511245138892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45969.511245138892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45969.511245138892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45969.511245138892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45969.511245138892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45969.511245138892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45969.511245138892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45969.511245138892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45969.511245138892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45969.511245138892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45969.511245138892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45969.511245138892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45969.511245138892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45969.511245138892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45969.511245138892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45969.511245138892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45969.511245138892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45969.511245138892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45969.511245138892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45969.511245138892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45969.511245138892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45969.511245138892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45969.511245138892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45969.511245138892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45969.511245138892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45969.511245138892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45969.511245138892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45969.511245138892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45969.511245138892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45969.511245138892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45969.511245138892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45969.511245138892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45969.511245138892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45969.511245138892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45969.511245138892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45969.511245138892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45969.511245138892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45969.511245138892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45969.511245138892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45969.511245138892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45969.511245138892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45969.511245138892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45969.511245138892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45969.511245138892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45969.511245138892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45969.511245138892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45969.511245138892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45969.511245138892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45969.511245138892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45969.511245138892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45969.511245138892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45969.511245138892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45969.511245138892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45969.511245138892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45969.511245138892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45969.511245138892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45969.511245138892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45969.511245138892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45969.511245138892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45969.511245138892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45969.511245138892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45969.511245138892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45969.511245138892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45969.511245138892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45969.511245138892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45969.511245138892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45969.511245138892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45969.511245138892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45969.511245138892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45969.511245138892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45969.511245138892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45969.511245138892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45969.511245138892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45969.511245138892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45969.511245138892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45969.511245138892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45969.511245138892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45969.511245138892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45969.511245138892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45969.511245138892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45969.511245138892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45969.511245138892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45969.511245138892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45969.511245138892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45969.511245138892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45969.511245138892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45969.511245138892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45969.511245138892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45969.511245138892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45969.511245138892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45969.511245138892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45969.511245138892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45969.511245138892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45969.511245138892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45969.511245138892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45969.511245138892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45969.511245138892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45969.511245138892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45969.511245138892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45969.511245138892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45969.511245138892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45969.511245138892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45969.511245138892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45969.511245138892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45969.511245138892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45969.511245138892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45969.511245138892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45969.511245138892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45969.511245138892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45969.511245138892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45969.511245138892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45969.511245138892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45969.511245138892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45969.511245138892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45969.511245138892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45969.511245138892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45969.511245138892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45969.511245138892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45969.511245138892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45969.511245138892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45969.511245138892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45969.511245138892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45969.511245138892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45969.511245138892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45969.511245138892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45969.511245138892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45969.511245138892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45969.511245138892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45969.511245138892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45969.511245138892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45969.511245138892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45969.511245138892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45969.511245138892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45969.511245138892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45969.511245138892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45969.511245138892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45969.511245138892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45969.511245138892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45969.511245138892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45969.511245138892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45969.511245138892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45969.511245138892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45969.511245138892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45969.511245138892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45969.511245138892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45969.511245138892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45969.511245138892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45969.511245138892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45969.511245138892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45969.511245138892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45969.511245138892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45969.511245138892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45969.511245138892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45969.511245138892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45969.511245138892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45969.511245138892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45969.511245138892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45969.511245138892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45969.511245138892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45969.511245138892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45969.511245138892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45969.511245138892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45969.511245138892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45969.511245138892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45969.511245138892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45969.511245138892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45969.511245138892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45969.511245138892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45969.511245138892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45969.511245138892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45969.511245138892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45969.511245138892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45969.511245138892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45969.511245138892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45969.511245138892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45969.511245138892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45969.511245138892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45969.511245138892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45969.511245138892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45969.511245138892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45969.511245138892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45969.511245138892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45969.511245138892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45969.511245138892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45969.511245138892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45969.511245138892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45969.511245138892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45969.511245138892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45969.511245138892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45969.511245138892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45969.511245138892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45969.511245138892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45969.511245138892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45969.511245138892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45969.511245138892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45969.511245138892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45969.511245138892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45969.511245138892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45969.511245138892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45969.511245138892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45969.511245138892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45969.511245138892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45969.511245138892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45969.511245138892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45969.511245138892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45969.511245138892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45969.511245138892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45969.511245138892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45969.511245138892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45969.511245138892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45969.511245138892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45969.511245138892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45969.511245138892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45969.511245138892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45969.511245138892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45969.511245138892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45969.511245138892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45969.511245138892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45969.511245138892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45969.511245138892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45969.511245138892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45969.511245138892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45969.511245138892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45969.511245138892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45969.511245138892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45969.511245138892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45969.511245138892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45969.511245138892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45969.511245138892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45969.511245138892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45969.511245138892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45969.511245138892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45969.511245138892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45969.511245138892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45969.511245138892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45969.511245138892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45969.511245138892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45969.511245138892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45969.511245138892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45969.511245138892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45969.511245138892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45969.511245138892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45969.511245138892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45969.511245138892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45969.511245138892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45969.511245138892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45969.511245138892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45969.511245138892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45969.511245138892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45969.511245138892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45969.511245138892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45969.511245138892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45969.511245138892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45969.511245138892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45969.511245138892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45969.511245138892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45969.511245138892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45969.511245138892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45969.511245138892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45969.511245138892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45969.511245138892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45969.511245138892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45969.511245138892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45969.511245138892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45969.511245138892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45969.511245138892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45969.511245138892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45969.511245138892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45969.511245138892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45969.511245138892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45969.511245138892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45969.511245138892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45969.511245138892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45969.511245138892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45969.511245138892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45969.511245138892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45969.511245138892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45969.511245138892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45969.511245138892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45969.511245138892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45969.511245138892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45969.511245138892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45969.511245138892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45969.511245138892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45969.511245138892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45969.511245138892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45969.511245138892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45969.511245138892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45969.511245138892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45969.511245138892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45969.511245138892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45969.511245138892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45969.511245138892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45969.511245138892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45969.511245138892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45969.511245138892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45969.511245138892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45969.511245138892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45969.511245138892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45969.511245138892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45969.511245138892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45969.511245138892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45969.511245138892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45969.511245138892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45969.511245138892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45969.511245138892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45969.511245138892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45969.511245138892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45969.511245138892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45969.511245138892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45969.511245138892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45969.511245138892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45969.511245138892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45969.511245138892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45969.511245138892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45969.511245138892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45969.511245138892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45969.511245138892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45969.511245138892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45969.511245138892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45969.511245138892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45969.511245138892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45969.511245138892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45969.511245138892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45969.511245138892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45969.511245138892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45969.511245138892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45969.511245138892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45969.511245138892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45969.511245138892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45969.511245138892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45969.511245138892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45969.511245138892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45969.511245138892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45969.511245138892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45969.511245138892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45969.511245138892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45969.511245138892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45969.511245138892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45969.511245138892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45969.511245138892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45969.511245138892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45969.511245138892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45969.511245138892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45969.511245138892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45969.511245138892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45969.511245138892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45969.511245138892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45969.511245138892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45969.511245138892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45969.511245138892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45969.511245138892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45969.511245138892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45969.511245138892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45969.511245138892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45969.511245138892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45969.511245138892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45969.511245138892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45969.511245138892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45969.511245138892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45969.511245138892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45969.511245138892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45969.511245138892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45969.511245138892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45969.511245138892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45969.511245138892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45969.511245138892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45969.511245138892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45969.511245138892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45969.511245138892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45969.511245138892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45969.511245138892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45969.511245138892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45969.511245138892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45969.511245138892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45969.511245138892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45969.511245138892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45969.511245138892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45969.511245138892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45969.511245138892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45969.511245138892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45969.511245138892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45969.511245138892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45969.511245138892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45969.511245138892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45969.511245138892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45969.511245138892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45969.511245138892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45969.511245138892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45969.511245138892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45969.511245138892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45969.511245138892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45969.511245138892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45969.511245138892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45969.511245138892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45969.511245138892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45969.511245138892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45969.511245138892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45969.511245138892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45969.511245138892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45969.511245138892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45969.511245138892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45969.511245138892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45969.511245138892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45969.511245138892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45969.511245138892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45969.511245138892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45969.511245138892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45969.511245138892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45969.511245138892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45969.511245138892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45969.511245138892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45969.511245138892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45969.511245138892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45969.511245138892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45969.511245138892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45969.511245138892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45969.511245138892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45969.511245138892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45969.511245138892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45969.511245138892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45969.511245138892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45969.511245138892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45969.511245138892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45969.511245138892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45969.511245138892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45969.511245138892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45969.511245138892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45969.511245138892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45969.511245138892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45969.511245138892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45969.511245138892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45969.511245138892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45969.511245138892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45969.511245138892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45969.511245138892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45969.511245138892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45969.511245138892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45969.511245138892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45969.511245138892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45969.511245138892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45969.511245138892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45969.511245138892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45969.511245138892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45969.511245138892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45969.511245138892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45969.511245138892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45969.511245138892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45969.511245138892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45969.511245138892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45969.511245138892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45969.511245138892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45969.511245138892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45969.511245138892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45969.511245138892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45969.511245138892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45969.511245138892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45969.511245138892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45969.511245138892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45969.511245138892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45969.511245138892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45969.511245138892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45969.511245138892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45969.511245138892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45969.511245138892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45969.511245138892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45969.511245138892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45969.511245138892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45969.511245138892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45969.511245138892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45969.511245138892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45969.511245138892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45969.511245138892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45969.511245138892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45969.511245138892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45969.511245138892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45969.511245138892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45969.511245138892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45969.511245138892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45969.511245138892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45969.511245138892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45969.511245138892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45969.511245138892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45969.511245138892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45969.511245138892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45969.511245138892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45969.511245138892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45969.511245138892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45969.511245138892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45969.511245138892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45969.511245138892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45969.511245138892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45969.511245138892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45969.511245138892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45969.511245138892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45969.511245138892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45969.511245138892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45969.511245138892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45969.511245138892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45969.511245138892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45969.511245138892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45969.511245138892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45969.511245138892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45969.511245138892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45969.511245138892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45969.511245138892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45969.511245138892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45969.511245138892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45969.511245138892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45969.511245138892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45969.511245138892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45969.511245138892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45969.511245138892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45969.511245138892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45969.511245138892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45969.511245138892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45969.511245138892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45969.511245138892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45969.511245138892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45969.511245138892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45969.511245138892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45969.511245138892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45969.511245138892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45969.511245138892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45969.511245138892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45969.511245138892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45969.511245138892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45969.511245138892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45969.511245138892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45969.511245138892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45969.511245138892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45969.511245138892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45969.511245138892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45969.511245138892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45969.511245138892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45969.511245138892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45969.511245138892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45969.511245138892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45969.511245138892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45969.511245138892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45969.511245138892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45969.511245138892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45969.511245138892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45969.511245138892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45969.511245138892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45969.511245138892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45969.511245138892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45969.511245138892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45969.511245138892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45969.511245138892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45969.511245138892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45969.511245138892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45969.511245138892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45969.511245138892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45969.511245138892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45969.511245138892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45969.511245138892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45969.511245138892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45969.511245138892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45969.511245138892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45969.511245138892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45969.511245138892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45969.511245138892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45969.511245138892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45969.511245138892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45969.511245138892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45969.511245138892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45969.511245138892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45969.511245138892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45969.511245138892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45969.511245138892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45969.511245138892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45969.511245138892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45969.511245138892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45969.511245138892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45969.511245138892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45969.511245138892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45969.511245138892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45969.511245138892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45969.511245138892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45969.511245138892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45969.511245138892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45969.511245138892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45969.511245138892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45969.511245138892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45969.511245138892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45969.511245138892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45969.511245138892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45969.511245138892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45969.511245138892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45969.511245138892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45969.511245138892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45969.511245138892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45969.511245138892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45969.511245138892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45969.511245138892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45969.511245138892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45969.511245138892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45969.511245138892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45969.511245138892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45969.511245138892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45969.511245138892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45969.511245138892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45969.511245138892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45969.511245138892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45969.511245138892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45969.511245138892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45969.511245138892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45969.511245138892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45969.511245138892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45969.511245138892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45969.511245138892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45969.511245138892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45969.511245138892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45969.511245138892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45969.511245138892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45969.511245138892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45969.511245138892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45969.511245138892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45969.511245138892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45969.511245138892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45969.511245138892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45969.511245138892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45969.511245138892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45969.511245138892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45969.511245138892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45969.511245138892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45969.511245138892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45969.511245138892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45969.511245138892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45969.511245138892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45969.511245138892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45969.511245138892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45969.511245138892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45969.511245138892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45969.511245138892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45969.511245138892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45969.511245138892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45969.511245138892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45969.511245138892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45969.511245138892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45969.511245138892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45969.511245138892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45969.511245138892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45969.511245138892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45969.511245138892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45969.511245138892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45969.511245138892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45969.511245138892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45969.511245138892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45969.511245138892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45969.511245138892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45969.511245138892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45969.511245138892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45969.511245138892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45969.511245138892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45969.511245138892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45969.511245138892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45969.511245138892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45969.511245138892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45969.511245138892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45969.511245138892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45969.511245138892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45969.511245138892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45969.511245138892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45969.511245138892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45969.511245138892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45969.511245138892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45969.511245138892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45969.511245138892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45969.511245138892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45969.511245138892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45969.511245138892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45969.511245138892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45969.511245138892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45969.511245138892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45969.511245138892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45969.511245138892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45969.511245138892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45969.511245138892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45969.511245138892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45969.511245138892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45969.511245138892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45969.511245138892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45969.511245138892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45969.511245138892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45969.511245138892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45969.511245138892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45969.511245138892</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5"/>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G24" ca="1" si="0">IFERROR(NOW()-F2,"")</f>
        <v>266.03052754629607</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3</v>
      </c>
      <c r="D3" s="92" t="s">
        <v>28258</v>
      </c>
      <c r="E3" s="95" t="s">
        <v>39021</v>
      </c>
      <c r="F3" s="96">
        <v>45969.436805555553</v>
      </c>
      <c r="G3" s="136">
        <f t="shared" ca="1" si="0"/>
        <v>7.4439583338971715E-2</v>
      </c>
      <c r="H3" s="96">
        <v>45969.410590277781</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3</v>
      </c>
      <c r="D4" s="92" t="s">
        <v>35229</v>
      </c>
      <c r="E4" s="95" t="s">
        <v>39021</v>
      </c>
      <c r="F4" s="96"/>
      <c r="G4" s="136">
        <f t="shared" ca="1" si="0"/>
        <v>45969.511245138892</v>
      </c>
      <c r="H4" s="96">
        <v>45969.414502314816</v>
      </c>
      <c r="I4" s="135" t="str">
        <f>IFERROR(VLOOKUP(D4,DB!A:F,6,0),"")</f>
        <v>Generator-SG</v>
      </c>
      <c r="J4" s="135" t="str">
        <f>IFERROR(VLOOKUP(D4,DB!A:G,7,0),"")</f>
        <v>Dead</v>
      </c>
      <c r="K4" s="98" t="s">
        <v>39116</v>
      </c>
      <c r="L4" s="92" t="str">
        <f>IFERROR(VLOOKUP(D4,DB!A:I,9,0),"")</f>
        <v>Latis</v>
      </c>
    </row>
    <row r="5" spans="1:16" ht="15" customHeight="1">
      <c r="A5" s="135"/>
      <c r="B5" s="135" t="str">
        <f>IFERROR(VLOOKUP(D5,DB!A:K,11,0),"")</f>
        <v/>
      </c>
      <c r="C5" s="94"/>
      <c r="D5" s="92"/>
      <c r="E5" s="95"/>
      <c r="F5" s="96"/>
      <c r="G5" s="136">
        <f t="shared" ca="1" si="0"/>
        <v>45969.511245138892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45969.511245138892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45969.511245138892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45969.511245138892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45969.511245138892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45969.511245138892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45969.511245138892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45969.511245138892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45969.511245138892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45969.511245138892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45969.511245138892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45969.511245138892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45969.511245138892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45969.511245138892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0"/>
        <v>45969.511245138892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0"/>
        <v>45969.511245138892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0"/>
        <v>45969.511245138892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0"/>
        <v>45969.511245138892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0"/>
        <v>45969.511245138892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0"/>
        <v>45969.511245138892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ref="G25:G56" ca="1" si="1">IFERROR(NOW()-F25,"")</f>
        <v>45969.511245138892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45969.511245138892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45969.511245138892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45969.511245138892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45969.511245138892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45969.511245138892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45969.511245138892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45969.511245138892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45969.511245138892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45969.511245138892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45969.511245138892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45969.511245138892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45969.511245138892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45969.511245138892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45969.511245138892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45969.511245138892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45969.511245138892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45969.511245138892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45969.511245138892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45969.511245138892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45969.511245138892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45969.511245138892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45969.511245138892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45969.511245138892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45969.511245138892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45969.511245138892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1"/>
        <v>45969.511245138892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1"/>
        <v>45969.511245138892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1"/>
        <v>45969.511245138892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1"/>
        <v>45969.511245138892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1"/>
        <v>45969.511245138892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1"/>
        <v>45969.511245138892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ref="G57:G88" ca="1" si="2">IFERROR(NOW()-F57,"")</f>
        <v>45969.511245138892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45969.511245138892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45969.511245138892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45969.511245138892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45969.511245138892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45969.511245138892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45969.511245138892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45969.511245138892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45969.511245138892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45969.511245138892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45969.511245138892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45969.511245138892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45969.511245138892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45969.511245138892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45969.511245138892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45969.511245138892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45969.511245138892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45969.511245138892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45969.511245138892</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45969.511245138892</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45969.511245138892</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45969.511245138892</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45969.511245138892</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45969.511245138892</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45969.511245138892</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45969.511245138892</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2"/>
        <v>45969.511245138892</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2"/>
        <v>45969.511245138892</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2"/>
        <v>45969.511245138892</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2"/>
        <v>45969.511245138892</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2"/>
        <v>45969.511245138892</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2"/>
        <v>45969.511245138892</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ref="G89:G120" ca="1" si="3">IFERROR(NOW()-F89,"")</f>
        <v>45969.511245138892</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136">
        <f t="shared" ca="1" si="3"/>
        <v>45969.511245138892</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136">
        <f t="shared" ca="1" si="3"/>
        <v>45969.511245138892</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136">
        <f t="shared" ca="1" si="3"/>
        <v>45969.511245138892</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136">
        <f t="shared" ca="1" si="3"/>
        <v>45969.511245138892</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136">
        <f t="shared" ca="1" si="3"/>
        <v>45969.511245138892</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136">
        <f t="shared" ca="1" si="3"/>
        <v>45969.511245138892</v>
      </c>
      <c r="H95" s="96"/>
      <c r="I95" s="135" t="str">
        <f>IFERROR(VLOOKUP(D95,DB!A:F,6,0),"")</f>
        <v/>
      </c>
      <c r="J95" s="135" t="str">
        <f>IFERROR(VLOOKUP(D95,DB!A:G,7,0),"")</f>
        <v/>
      </c>
      <c r="K95" s="98"/>
      <c r="L95" s="92" t="str">
        <f>IFERROR(VLOOKUP(D95,DB!A:I,9,0),"")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1"/>
  <sheetViews>
    <sheetView workbookViewId="0">
      <selection activeCell="D6" sqref="D6:D9"/>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39117</v>
      </c>
      <c r="B2" s="37" t="str">
        <f>IFERROR(VLOOKUP(D2,DB!A:K,11,0),"")</f>
        <v>R5</v>
      </c>
      <c r="C2" s="37">
        <v>3</v>
      </c>
      <c r="D2" s="107" t="s">
        <v>36011</v>
      </c>
      <c r="E2" s="37" t="s">
        <v>39021</v>
      </c>
      <c r="F2" s="38">
        <v>45891.832060185188</v>
      </c>
      <c r="G2" s="116">
        <f ca="1">IFERROR(NOW()-F2,"")</f>
        <v>77.679184953703952</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39102</v>
      </c>
      <c r="F3" s="38">
        <v>45926.188877314817</v>
      </c>
      <c r="G3" s="116">
        <f t="shared" ref="G3" ca="1" si="0">IFERROR(NOW()-F3,"")</f>
        <v>43.322367824075627</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39102</v>
      </c>
      <c r="F4" s="125">
        <v>45948.661111111112</v>
      </c>
      <c r="G4" s="126">
        <f t="shared" ref="G4:G60" ca="1" si="1">IFERROR(NOW()-F4,"")</f>
        <v>20.850134027779859</v>
      </c>
      <c r="H4" s="125">
        <v>45948.661111111112</v>
      </c>
      <c r="I4" s="124" t="str">
        <f>IFERROR(VLOOKUP(D4,DB!A:F,6,0),"")</f>
        <v>SCECO</v>
      </c>
      <c r="J4" s="124" t="str">
        <f>IFERROR(VLOOKUP(D4,DB!A:G,7,0),"")</f>
        <v>Dead</v>
      </c>
      <c r="K4" s="124" t="s">
        <v>39122</v>
      </c>
      <c r="L4" s="124" t="str">
        <f>IFERROR(VLOOKUP(D4,DB!A:I,9,0),"")</f>
        <v>Latis</v>
      </c>
    </row>
    <row r="5" spans="1:13">
      <c r="A5" s="124"/>
      <c r="B5" s="124" t="str">
        <f>IFERROR(VLOOKUP(D5,DB!A:K,11,0),"")</f>
        <v/>
      </c>
      <c r="C5" s="124"/>
      <c r="D5" s="124"/>
      <c r="E5" s="124"/>
      <c r="F5" s="125"/>
      <c r="G5" s="126">
        <f t="shared" ca="1" si="1"/>
        <v>45969.511245138892</v>
      </c>
      <c r="H5" s="125"/>
      <c r="I5" s="124" t="str">
        <f>IFERROR(VLOOKUP(D5,DB!A:F,6,0),"")</f>
        <v/>
      </c>
      <c r="J5" s="124" t="str">
        <f>IFERROR(VLOOKUP(D5,DB!A:G,7,0),"")</f>
        <v/>
      </c>
      <c r="K5" s="124"/>
      <c r="L5" s="124" t="str">
        <f>IFERROR(VLOOKUP(D5,DB!A:I,9,0),"")</f>
        <v/>
      </c>
    </row>
    <row r="6" spans="1:13">
      <c r="A6" s="124"/>
      <c r="B6" s="124" t="str">
        <f>IFERROR(VLOOKUP(D6,DB!A:K,11,0),"")</f>
        <v/>
      </c>
      <c r="C6" s="124"/>
      <c r="D6" s="124"/>
      <c r="E6" s="124"/>
      <c r="F6" s="125"/>
      <c r="G6" s="126">
        <f t="shared" ca="1" si="1"/>
        <v>45969.511245138892</v>
      </c>
      <c r="H6" s="125"/>
      <c r="I6" s="124" t="str">
        <f>IFERROR(VLOOKUP(D6,DB!A:F,6,0),"")</f>
        <v/>
      </c>
      <c r="J6" s="124" t="str">
        <f>IFERROR(VLOOKUP(D6,DB!A:G,7,0),"")</f>
        <v/>
      </c>
      <c r="K6" s="124"/>
      <c r="L6" s="124" t="str">
        <f>IFERROR(VLOOKUP(D6,DB!A:I,9,0),"")</f>
        <v/>
      </c>
    </row>
    <row r="7" spans="1:13">
      <c r="A7" s="151"/>
      <c r="B7" s="124" t="str">
        <f>IFERROR(VLOOKUP(D7,DB!A:K,11,0),"")</f>
        <v>R4</v>
      </c>
      <c r="C7" s="124"/>
      <c r="D7" s="124" t="s">
        <v>5692</v>
      </c>
      <c r="E7" s="124"/>
      <c r="F7" s="125"/>
      <c r="G7" s="126">
        <f t="shared" ca="1" si="1"/>
        <v>45969.511245138892</v>
      </c>
      <c r="H7" s="125"/>
      <c r="I7" s="124" t="str">
        <f>IFERROR(VLOOKUP(D7,DB!A:F,6,0),"")</f>
        <v>Generator-DG</v>
      </c>
      <c r="J7" s="124" t="str">
        <f>IFERROR(VLOOKUP(D7,DB!A:G,7,0),"")</f>
        <v>New BB</v>
      </c>
      <c r="K7" s="124"/>
      <c r="L7" s="124" t="str">
        <f>IFERROR(VLOOKUP(D7,DB!A:I,9,0),"")</f>
        <v>Zain</v>
      </c>
    </row>
    <row r="8" spans="1:13">
      <c r="A8" s="124"/>
      <c r="B8" s="124" t="str">
        <f>IFERROR(VLOOKUP(D8,DB!A:K,11,0),"")</f>
        <v/>
      </c>
      <c r="C8" s="124"/>
      <c r="D8" s="124"/>
      <c r="E8" s="124"/>
      <c r="F8" s="125"/>
      <c r="G8" s="126">
        <f t="shared" ca="1" si="1"/>
        <v>45969.511245138892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45969.511245138892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45969.511245138892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45969.511245138892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45969.511245138892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45969.511245138892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45969.511245138892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45969.511245138892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45969.511245138892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45969.511245138892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45969.511245138892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45969.511245138892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45969.511245138892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45969.511245138892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45969.511245138892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45969.511245138892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45969.511245138892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45969.511245138892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45969.511245138892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45969.511245138892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45969.511245138892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45969.511245138892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45969.511245138892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45969.511245138892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45969.511245138892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45969.511245138892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45969.511245138892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45969.511245138892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45969.511245138892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45969.511245138892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45969.511245138892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5"/>
      <c r="G39" s="126">
        <f t="shared" ca="1" si="1"/>
        <v>45969.511245138892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5"/>
      <c r="G40" s="126">
        <f t="shared" ca="1" si="1"/>
        <v>45969.511245138892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5"/>
      <c r="G41" s="126">
        <f t="shared" ca="1" si="1"/>
        <v>45969.511245138892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5"/>
      <c r="G42" s="126">
        <f t="shared" ca="1" si="1"/>
        <v>45969.511245138892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45969.511245138892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45969.511245138892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45969.511245138892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45969.511245138892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45969.511245138892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45969.511245138892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45969.511245138892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45969.511245138892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45969.511245138892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45969.511245138892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45969.511245138892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45969.511245138892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45969.511245138892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45969.511245138892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1"/>
        <v>45969.511245138892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1"/>
        <v>45969.511245138892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1"/>
        <v>45969.511245138892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1"/>
        <v>45969.511245138892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ref="G61:G124" ca="1" si="2">IFERROR(NOW()-F61,"")</f>
        <v>45969.511245138892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45969.511245138892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45969.511245138892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45969.511245138892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45969.511245138892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45969.511245138892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45969.511245138892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45969.511245138892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45969.511245138892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45969.511245138892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45969.511245138892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45969.511245138892</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45969.511245138892</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45969.511245138892</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45969.511245138892</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45969.511245138892</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45969.511245138892</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45969.511245138892</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45969.511245138892</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45969.511245138892</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45969.511245138892</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45969.511245138892</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45969.511245138892</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45969.511245138892</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45969.511245138892</v>
      </c>
      <c r="H85" s="125"/>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45969.511245138892</v>
      </c>
      <c r="H86" s="125"/>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45969.511245138892</v>
      </c>
      <c r="H87" s="125"/>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45969.511245138892</v>
      </c>
      <c r="H88" s="125"/>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45969.511245138892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45969.511245138892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45969.511245138892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45969.511245138892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45969.511245138892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45969.511245138892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45969.511245138892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45969.511245138892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45969.511245138892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45969.511245138892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45969.511245138892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45969.511245138892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45969.511245138892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45969.511245138892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45969.511245138892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45969.511245138892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45969.511245138892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45969.511245138892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45969.511245138892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45969.511245138892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45969.511245138892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45969.511245138892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45969.511245138892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45969.511245138892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45969.511245138892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6">
        <f t="shared" ca="1" si="2"/>
        <v>45969.511245138892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6">
        <f t="shared" ca="1" si="2"/>
        <v>45969.511245138892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6">
        <f t="shared" ca="1" si="2"/>
        <v>45969.511245138892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6">
        <f t="shared" ca="1" si="2"/>
        <v>45969.511245138892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45969.511245138892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45969.511245138892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45969.511245138892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2"/>
        <v>45969.511245138892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2"/>
        <v>45969.511245138892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2"/>
        <v>45969.511245138892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2"/>
        <v>45969.511245138892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ref="G125:G188" ca="1" si="3">IFERROR(NOW()-F125,"")</f>
        <v>45969.511245138892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45969.511245138892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45969.511245138892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45969.511245138892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45969.511245138892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45969.511245138892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45969.511245138892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45969.511245138892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45969.511245138892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45969.511245138892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45969.511245138892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45969.511245138892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45969.511245138892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45969.511245138892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45969.511245138892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45969.511245138892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45969.511245138892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45969.511245138892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45969.511245138892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45969.511245138892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45969.511245138892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45969.511245138892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45969.511245138892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45969.511245138892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45969.511245138892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45969.511245138892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45969.511245138892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45969.511245138892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45969.511245138892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45969.511245138892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45969.511245138892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45969.511245138892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45969.511245138892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45969.511245138892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45969.511245138892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45969.511245138892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45969.511245138892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45969.511245138892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45969.511245138892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45969.511245138892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45969.511245138892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45969.511245138892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45969.511245138892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45969.511245138892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45969.511245138892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45969.511245138892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45969.511245138892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45969.511245138892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45969.511245138892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45969.511245138892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45969.511245138892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45969.511245138892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45969.511245138892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45969.511245138892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45969.511245138892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45969.511245138892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45969.511245138892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45969.511245138892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45969.511245138892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45969.511245138892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3"/>
        <v>45969.511245138892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3"/>
        <v>45969.511245138892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3"/>
        <v>45969.511245138892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3"/>
        <v>45969.511245138892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ref="G189:G252" ca="1" si="4">IFERROR(NOW()-F189,"")</f>
        <v>45969.511245138892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45969.511245138892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45969.511245138892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45969.511245138892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45969.511245138892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45969.511245138892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45969.511245138892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45969.511245138892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45969.511245138892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45969.511245138892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45969.511245138892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45969.511245138892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45969.511245138892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45969.511245138892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45969.511245138892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45969.511245138892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45969.511245138892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45969.511245138892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45969.511245138892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45969.511245138892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45969.511245138892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45969.511245138892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45969.511245138892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45969.511245138892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45969.511245138892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45969.511245138892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45969.511245138892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45969.511245138892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45969.511245138892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45969.511245138892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45969.511245138892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45969.511245138892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45969.511245138892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45969.511245138892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45969.511245138892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45969.511245138892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45969.511245138892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45969.511245138892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45969.511245138892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45969.511245138892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45969.511245138892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45969.511245138892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45969.511245138892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45969.511245138892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45969.511245138892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45969.511245138892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45969.511245138892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45969.511245138892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45969.511245138892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45969.511245138892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45969.511245138892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45969.511245138892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45969.511245138892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45969.511245138892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45969.511245138892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45969.511245138892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45969.511245138892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45969.511245138892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45969.511245138892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45969.511245138892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4"/>
        <v>45969.511245138892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4"/>
        <v>45969.511245138892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4"/>
        <v>45969.511245138892</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4"/>
        <v>45969.511245138892</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ref="G253:G316" ca="1" si="5">IFERROR(NOW()-F253,"")</f>
        <v>45969.511245138892</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45969.511245138892</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45969.511245138892</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45969.511245138892</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45969.511245138892</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45969.511245138892</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45969.511245138892</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45969.511245138892</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45969.511245138892</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45969.511245138892</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45969.511245138892</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45969.511245138892</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45969.511245138892</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45969.511245138892</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45969.511245138892</v>
      </c>
      <c r="H267" s="124"/>
      <c r="I267" s="124" t="str">
        <f>IFERROR(VLOOKUP(D267,DB!A:F,6,0),"")</f>
        <v/>
      </c>
      <c r="J267" s="124" t="str">
        <f>IFERROR(VLOOKUP(D267,DB!A:G,7,0),"")</f>
        <v/>
      </c>
      <c r="K267" s="124"/>
      <c r="L267" s="124" t="str">
        <f>IFERROR(VLOOKUP(D267,DB!A:I,9,0),"")</f>
        <v/>
      </c>
    </row>
    <row r="268" spans="1:12">
      <c r="A268" s="124"/>
      <c r="B268" s="124" t="str">
        <f>IFERROR(VLOOKUP(D268,DB!A:K,11,0),"")</f>
        <v/>
      </c>
      <c r="C268" s="124"/>
      <c r="D268" s="124"/>
      <c r="E268" s="124"/>
      <c r="F268" s="124"/>
      <c r="G268" s="124">
        <f t="shared" ca="1" si="5"/>
        <v>45969.511245138892</v>
      </c>
      <c r="H268" s="124"/>
      <c r="I268" s="124" t="str">
        <f>IFERROR(VLOOKUP(D268,DB!A:F,6,0),"")</f>
        <v/>
      </c>
      <c r="J268" s="124" t="str">
        <f>IFERROR(VLOOKUP(D268,DB!A:G,7,0),"")</f>
        <v/>
      </c>
      <c r="K268" s="124"/>
      <c r="L268" s="124" t="str">
        <f>IFERROR(VLOOKUP(D268,DB!A:I,9,0),"")</f>
        <v/>
      </c>
    </row>
    <row r="269" spans="1:12">
      <c r="A269" s="124"/>
      <c r="B269" s="124" t="str">
        <f>IFERROR(VLOOKUP(D269,DB!A:K,11,0),"")</f>
        <v/>
      </c>
      <c r="C269" s="124"/>
      <c r="D269" s="124"/>
      <c r="E269" s="124"/>
      <c r="F269" s="124"/>
      <c r="G269" s="124">
        <f t="shared" ca="1" si="5"/>
        <v>45969.511245138892</v>
      </c>
      <c r="H269" s="124"/>
      <c r="I269" s="124" t="str">
        <f>IFERROR(VLOOKUP(D269,DB!A:F,6,0),"")</f>
        <v/>
      </c>
      <c r="J269" s="124" t="str">
        <f>IFERROR(VLOOKUP(D269,DB!A:G,7,0),"")</f>
        <v/>
      </c>
      <c r="K269" s="124"/>
      <c r="L269" s="124" t="str">
        <f>IFERROR(VLOOKUP(D269,DB!A:I,9,0),"")</f>
        <v/>
      </c>
    </row>
    <row r="270" spans="1:12">
      <c r="A270" s="124"/>
      <c r="B270" s="124" t="str">
        <f>IFERROR(VLOOKUP(D270,DB!A:K,11,0),"")</f>
        <v/>
      </c>
      <c r="C270" s="124"/>
      <c r="D270" s="124"/>
      <c r="E270" s="124"/>
      <c r="F270" s="124"/>
      <c r="G270" s="124">
        <f t="shared" ca="1" si="5"/>
        <v>45969.511245138892</v>
      </c>
      <c r="H270" s="124"/>
      <c r="I270" s="124" t="str">
        <f>IFERROR(VLOOKUP(D270,DB!A:F,6,0),"")</f>
        <v/>
      </c>
      <c r="J270" s="124" t="str">
        <f>IFERROR(VLOOKUP(D270,DB!A:G,7,0),"")</f>
        <v/>
      </c>
      <c r="K270" s="124"/>
      <c r="L270" s="124" t="str">
        <f>IFERROR(VLOOKUP(D270,DB!A:I,9,0),"")</f>
        <v/>
      </c>
    </row>
    <row r="271" spans="1:12">
      <c r="A271" s="124"/>
      <c r="B271" s="124" t="str">
        <f>IFERROR(VLOOKUP(D271,DB!A:K,11,0),"")</f>
        <v/>
      </c>
      <c r="C271" s="124"/>
      <c r="D271" s="124"/>
      <c r="E271" s="124"/>
      <c r="F271" s="124"/>
      <c r="G271" s="124">
        <f t="shared" ca="1" si="5"/>
        <v>45969.511245138892</v>
      </c>
      <c r="H271" s="124"/>
      <c r="I271" s="124" t="str">
        <f>IFERROR(VLOOKUP(D271,DB!A:F,6,0),"")</f>
        <v/>
      </c>
      <c r="J271" s="124" t="str">
        <f>IFERROR(VLOOKUP(D271,DB!A:G,7,0),"")</f>
        <v/>
      </c>
      <c r="K271" s="124"/>
      <c r="L271" s="124" t="str">
        <f>IFERROR(VLOOKUP(D271,DB!A:I,9,0),"")</f>
        <v/>
      </c>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row r="308" spans="1:12">
      <c r="A308" s="124"/>
      <c r="B308" s="124"/>
      <c r="C308" s="124"/>
      <c r="D308" s="124"/>
      <c r="E308" s="124"/>
      <c r="F308" s="124"/>
      <c r="G308" s="124"/>
      <c r="H308" s="124"/>
      <c r="I308" s="124"/>
      <c r="J308" s="124"/>
      <c r="K308" s="124"/>
      <c r="L308" s="124"/>
    </row>
    <row r="309" spans="1:12">
      <c r="A309" s="124"/>
      <c r="B309" s="124"/>
      <c r="C309" s="124"/>
      <c r="D309" s="124"/>
      <c r="E309" s="124"/>
      <c r="F309" s="124"/>
      <c r="G309" s="124"/>
      <c r="H309" s="124"/>
      <c r="I309" s="124"/>
      <c r="J309" s="124"/>
      <c r="K309" s="124"/>
      <c r="L309" s="124"/>
    </row>
    <row r="310" spans="1:12">
      <c r="A310" s="124"/>
      <c r="B310" s="124"/>
      <c r="C310" s="124"/>
      <c r="D310" s="124"/>
      <c r="E310" s="124"/>
      <c r="F310" s="124"/>
      <c r="G310" s="124"/>
      <c r="H310" s="124"/>
      <c r="I310" s="124"/>
      <c r="J310" s="124"/>
      <c r="K310" s="124"/>
      <c r="L310" s="124"/>
    </row>
    <row r="311" spans="1:12">
      <c r="A311" s="124"/>
      <c r="B311" s="124"/>
      <c r="C311" s="124"/>
      <c r="D311" s="124"/>
      <c r="E311" s="124"/>
      <c r="F311" s="124"/>
      <c r="G311" s="124"/>
      <c r="H311" s="124"/>
      <c r="I311" s="124"/>
      <c r="J311" s="124"/>
      <c r="K311" s="124"/>
      <c r="L311" s="124"/>
    </row>
  </sheetData>
  <dataValidations count="2">
    <dataValidation allowBlank="1" showInputMessage="1" showErrorMessage="1" sqref="E1" xr:uid="{920C6338-E771-4DAE-8C89-92A9093EA4DE}"/>
    <dataValidation type="list" allowBlank="1" showInputMessage="1" showErrorMessage="1" sqref="E2:E2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6"/>
  <sheetViews>
    <sheetView workbookViewId="0">
      <selection activeCell="D8" sqref="D8"/>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39123</v>
      </c>
      <c r="B2" s="142" t="str">
        <f>IFERROR(VLOOKUP(D2,DB!A:K,11,0),"")</f>
        <v>R6</v>
      </c>
      <c r="C2" s="143">
        <v>1</v>
      </c>
      <c r="D2" s="145" t="s">
        <v>29382</v>
      </c>
      <c r="E2" s="124" t="s">
        <v>39021</v>
      </c>
      <c r="F2" s="144">
        <v>45969.444699074076</v>
      </c>
      <c r="G2" s="105">
        <f t="shared" ref="G2:G14" ca="1" si="0">IFERROR(NOW()-F2,"-")</f>
        <v>6.6546064816066064E-2</v>
      </c>
      <c r="H2" s="144">
        <v>45969.438877314817</v>
      </c>
      <c r="I2" s="142" t="str">
        <f>IFERROR(VLOOKUP(D2,DB!A:F,6,0),"")</f>
        <v>SCECO</v>
      </c>
      <c r="J2" s="142" t="str">
        <f>IFERROR(VLOOKUP(D2,DB!A:G,7,0),"")</f>
        <v>Dead</v>
      </c>
      <c r="K2" s="146" t="s">
        <v>39124</v>
      </c>
      <c r="L2" s="147" t="str">
        <f>IFERROR(VLOOKUP(D2,DB!A:I,9,0),"")</f>
        <v>Latis</v>
      </c>
    </row>
    <row r="3" spans="1:16382" ht="31.5" customHeight="1">
      <c r="A3" s="141"/>
      <c r="B3" s="142" t="str">
        <f>IFERROR(VLOOKUP(D3,DB!A:K,11,0),"")</f>
        <v/>
      </c>
      <c r="C3" s="143"/>
      <c r="D3" s="152"/>
      <c r="E3" s="124"/>
      <c r="F3" s="144"/>
      <c r="G3" s="105">
        <f t="shared" ca="1" si="0"/>
        <v>45969.511245138892</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5"/>
      <c r="E4" s="124"/>
      <c r="F4" s="144"/>
      <c r="G4" s="105">
        <f t="shared" ca="1" si="0"/>
        <v>45969.511245138892</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5"/>
      <c r="E5" s="124"/>
      <c r="F5" s="144"/>
      <c r="G5" s="105">
        <f t="shared" ca="1" si="0"/>
        <v>45969.511245138892</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45969.511245138892</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45969.511245138892</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45969.511245138892</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45969.511245138892</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45969.511245138892</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45969.511245138892</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45969.511245138892</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45969.511245138892</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45969.511245138892</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ref="G15:G34" ca="1" si="1">IFERROR(NOW()-F15,"-")</f>
        <v>45969.511245138892</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45969.511245138892</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45969.511245138892</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45969.511245138892</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45969.511245138892</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45969.511245138892</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45969.511245138892</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45969.511245138892</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45969.511245138892</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45969.511245138892</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45969.511245138892</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45969.511245138892</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45969.511245138892</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45969.511245138892</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45969.511245138892</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45969.511245138892</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45969.511245138892</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45969.511245138892</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45969.511245138892</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45969.511245138892</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ref="G35:G98" ca="1" si="2">IFERROR(NOW()-F35,"-")</f>
        <v>45969.511245138892</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45969.511245138892</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45969.511245138892</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45969.511245138892</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45969.511245138892</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45969.511245138892</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45969.511245138892</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45969.511245138892</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45969.511245138892</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45969.511245138892</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45969.511245138892</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45969.511245138892</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45969.511245138892</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45969.511245138892</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45969.511245138892</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45969.511245138892</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45969.511245138892</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45969.511245138892</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45969.511245138892</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45969.511245138892</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45969.511245138892</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45969.511245138892</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45969.511245138892</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45969.511245138892</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45969.511245138892</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45969.511245138892</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45969.511245138892</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45969.511245138892</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45969.511245138892</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45969.511245138892</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45969.511245138892</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45969.511245138892</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45969.511245138892</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45969.511245138892</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45969.511245138892</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45969.511245138892</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45969.511245138892</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45969.511245138892</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45969.511245138892</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45969.511245138892</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45969.511245138892</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45969.511245138892</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45969.511245138892</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45969.511245138892</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45969.511245138892</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45969.511245138892</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45969.511245138892</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45969.511245138892</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45969.511245138892</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45969.511245138892</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45969.511245138892</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45969.511245138892</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45969.511245138892</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45969.511245138892</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45969.511245138892</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45969.511245138892</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45969.511245138892</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45969.511245138892</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45969.511245138892</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45969.511245138892</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45969.511245138892</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45969.511245138892</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45969.511245138892</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45969.511245138892</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ref="G99:G162" ca="1" si="3">IFERROR(NOW()-F99,"-")</f>
        <v>45969.511245138892</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45969.511245138892</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45969.511245138892</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45969.511245138892</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45969.511245138892</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45969.511245138892</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45969.511245138892</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45969.511245138892</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45969.511245138892</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45969.511245138892</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45969.511245138892</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45969.511245138892</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45969.511245138892</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45969.511245138892</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45969.511245138892</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45969.511245138892</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45969.511245138892</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45969.511245138892</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45969.511245138892</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45969.511245138892</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45969.511245138892</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45969.511245138892</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45969.511245138892</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45969.511245138892</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45969.511245138892</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45969.511245138892</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45969.511245138892</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45969.511245138892</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45969.511245138892</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45969.511245138892</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45969.511245138892</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45969.511245138892</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45969.511245138892</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45969.511245138892</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45969.511245138892</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45969.511245138892</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45969.511245138892</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45969.511245138892</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45969.511245138892</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45969.511245138892</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45969.511245138892</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45969.511245138892</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45969.511245138892</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45969.511245138892</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45969.511245138892</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45969.511245138892</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45969.511245138892</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45969.511245138892</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45969.511245138892</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45969.511245138892</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45969.511245138892</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45969.511245138892</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45969.511245138892</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45969.511245138892</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45969.511245138892</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45969.511245138892</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45969.511245138892</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45969.511245138892</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45969.511245138892</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45969.511245138892</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45969.511245138892</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45969.511245138892</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45969.511245138892</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45969.511245138892</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ref="G163:G196" ca="1" si="4">IFERROR(NOW()-F163,"-")</f>
        <v>45969.511245138892</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45969.511245138892</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45969.511245138892</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45969.511245138892</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45969.511245138892</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45969.511245138892</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45969.511245138892</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45969.511245138892</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45969.511245138892</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45969.511245138892</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45969.511245138892</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45969.511245138892</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45969.511245138892</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45969.511245138892</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45969.511245138892</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45969.511245138892</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45969.511245138892</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45969.511245138892</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45969.511245138892</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45969.511245138892</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45969.511245138892</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45969.511245138892</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45969.511245138892</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45969.511245138892</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45969.511245138892</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45969.511245138892</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45969.511245138892</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45969.511245138892</v>
      </c>
      <c r="H190" s="144"/>
      <c r="I190" s="142" t="str">
        <f>IFERROR(VLOOKUP(D190,DB!A:F,6,0),"")</f>
        <v/>
      </c>
      <c r="J190" s="142" t="str">
        <f>IFERROR(VLOOKUP(D190,DB!A:G,7,0),"")</f>
        <v/>
      </c>
      <c r="K190" s="146"/>
      <c r="L190" s="147" t="str">
        <f>IFERROR(VLOOKUP(D190,DB!A:I,9,0),"")</f>
        <v/>
      </c>
    </row>
    <row r="191" spans="1:12" ht="31.5" customHeight="1">
      <c r="A191" s="141"/>
      <c r="B191" s="142" t="str">
        <f>IFERROR(VLOOKUP(D191,DB!A:K,11,0),"")</f>
        <v/>
      </c>
      <c r="C191" s="143"/>
      <c r="D191" s="142"/>
      <c r="E191" s="124"/>
      <c r="F191" s="144"/>
      <c r="G191" s="105">
        <f t="shared" ca="1" si="4"/>
        <v>45969.511245138892</v>
      </c>
      <c r="H191" s="144"/>
      <c r="I191" s="142" t="str">
        <f>IFERROR(VLOOKUP(D191,DB!A:F,6,0),"")</f>
        <v/>
      </c>
      <c r="J191" s="142" t="str">
        <f>IFERROR(VLOOKUP(D191,DB!A:G,7,0),"")</f>
        <v/>
      </c>
      <c r="K191" s="146"/>
      <c r="L191" s="147" t="str">
        <f>IFERROR(VLOOKUP(D191,DB!A:I,9,0),"")</f>
        <v/>
      </c>
    </row>
    <row r="192" spans="1:12" ht="31.5" customHeight="1">
      <c r="A192" s="141"/>
      <c r="B192" s="142" t="str">
        <f>IFERROR(VLOOKUP(D192,DB!A:K,11,0),"")</f>
        <v/>
      </c>
      <c r="C192" s="143"/>
      <c r="D192" s="142"/>
      <c r="E192" s="124"/>
      <c r="F192" s="144"/>
      <c r="G192" s="105">
        <f t="shared" ca="1" si="4"/>
        <v>45969.511245138892</v>
      </c>
      <c r="H192" s="144"/>
      <c r="I192" s="142" t="str">
        <f>IFERROR(VLOOKUP(D192,DB!A:F,6,0),"")</f>
        <v/>
      </c>
      <c r="J192" s="142" t="str">
        <f>IFERROR(VLOOKUP(D192,DB!A:G,7,0),"")</f>
        <v/>
      </c>
      <c r="K192" s="146"/>
      <c r="L192" s="147" t="str">
        <f>IFERROR(VLOOKUP(D192,DB!A:I,9,0),"")</f>
        <v/>
      </c>
    </row>
    <row r="193" spans="1:12" ht="31.5" customHeight="1">
      <c r="A193" s="141"/>
      <c r="B193" s="142" t="str">
        <f>IFERROR(VLOOKUP(D193,DB!A:K,11,0),"")</f>
        <v/>
      </c>
      <c r="C193" s="143"/>
      <c r="D193" s="142"/>
      <c r="E193" s="124"/>
      <c r="F193" s="144"/>
      <c r="G193" s="105">
        <f t="shared" ca="1" si="4"/>
        <v>45969.511245138892</v>
      </c>
      <c r="H193" s="144"/>
      <c r="I193" s="142" t="str">
        <f>IFERROR(VLOOKUP(D193,DB!A:F,6,0),"")</f>
        <v/>
      </c>
      <c r="J193" s="142" t="str">
        <f>IFERROR(VLOOKUP(D193,DB!A:G,7,0),"")</f>
        <v/>
      </c>
      <c r="K193" s="146"/>
      <c r="L193" s="147" t="str">
        <f>IFERROR(VLOOKUP(D193,DB!A:I,9,0),"")</f>
        <v/>
      </c>
    </row>
    <row r="194" spans="1:12" ht="31.5" customHeight="1">
      <c r="A194" s="141"/>
      <c r="B194" s="142" t="str">
        <f>IFERROR(VLOOKUP(D194,DB!A:K,11,0),"")</f>
        <v/>
      </c>
      <c r="C194" s="143"/>
      <c r="D194" s="142"/>
      <c r="E194" s="124"/>
      <c r="F194" s="144"/>
      <c r="G194" s="105">
        <f t="shared" ca="1" si="4"/>
        <v>45969.511245138892</v>
      </c>
      <c r="H194" s="144"/>
      <c r="I194" s="142" t="str">
        <f>IFERROR(VLOOKUP(D194,DB!A:F,6,0),"")</f>
        <v/>
      </c>
      <c r="J194" s="142" t="str">
        <f>IFERROR(VLOOKUP(D194,DB!A:G,7,0),"")</f>
        <v/>
      </c>
      <c r="K194" s="146"/>
      <c r="L194" s="147" t="str">
        <f>IFERROR(VLOOKUP(D194,DB!A:I,9,0),"")</f>
        <v/>
      </c>
    </row>
    <row r="195" spans="1:12" ht="31.5" customHeight="1">
      <c r="A195" s="141"/>
      <c r="B195" s="142" t="str">
        <f>IFERROR(VLOOKUP(D195,DB!A:K,11,0),"")</f>
        <v/>
      </c>
      <c r="C195" s="143"/>
      <c r="D195" s="142"/>
      <c r="E195" s="124"/>
      <c r="F195" s="144"/>
      <c r="G195" s="105">
        <f t="shared" ca="1" si="4"/>
        <v>45969.511245138892</v>
      </c>
      <c r="H195" s="144"/>
      <c r="I195" s="142" t="str">
        <f>IFERROR(VLOOKUP(D195,DB!A:F,6,0),"")</f>
        <v/>
      </c>
      <c r="J195" s="142" t="str">
        <f>IFERROR(VLOOKUP(D195,DB!A:G,7,0),"")</f>
        <v/>
      </c>
      <c r="K195" s="146"/>
      <c r="L195" s="147" t="str">
        <f>IFERROR(VLOOKUP(D195,DB!A:I,9,0),"")</f>
        <v/>
      </c>
    </row>
    <row r="196" spans="1:12" ht="31.5" customHeight="1">
      <c r="A196" s="141"/>
      <c r="B196" s="142" t="str">
        <f>IFERROR(VLOOKUP(D196,DB!A:K,11,0),"")</f>
        <v/>
      </c>
      <c r="C196" s="143"/>
      <c r="D196" s="142"/>
      <c r="E196" s="124"/>
      <c r="F196" s="144"/>
      <c r="G196" s="105">
        <f t="shared" ca="1" si="4"/>
        <v>45969.511245138892</v>
      </c>
      <c r="H196" s="144"/>
      <c r="I196" s="142" t="str">
        <f>IFERROR(VLOOKUP(D196,DB!A:F,6,0),"")</f>
        <v/>
      </c>
      <c r="J196" s="142" t="str">
        <f>IFERROR(VLOOKUP(D196,DB!A:G,7,0),"")</f>
        <v/>
      </c>
      <c r="K196" s="146"/>
      <c r="L196" s="147" t="str">
        <f>IFERROR(VLOOKUP(D196,DB!A:I,9,0),"")</f>
        <v/>
      </c>
    </row>
  </sheetData>
  <dataValidations count="2">
    <dataValidation allowBlank="1" showInputMessage="1" showErrorMessage="1" sqref="E1" xr:uid="{9E1BC488-8814-4F8A-8DBE-742B3278AB71}"/>
    <dataValidation type="list" allowBlank="1" showInputMessage="1" showErrorMessage="1" sqref="E2:E19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2025-11-08T09:16:17Z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