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488" documentId="120_S{2AC9BD13-BADA-5192-A53E-5A8FF88502F6}" xr6:coauthVersionLast="47" xr6:coauthVersionMax="47" xr10:uidLastSave="{8541142C-498A-4D6F-BB40-A828A286E159}"/>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1" i="4"/>
  <c r="L52" i="4"/>
  <c r="L53" i="4"/>
  <c r="L54" i="4"/>
  <c r="J51" i="4"/>
  <c r="J52" i="4"/>
  <c r="J53" i="4"/>
  <c r="J54" i="4"/>
  <c r="I51" i="4"/>
  <c r="I52" i="4"/>
  <c r="I53" i="4"/>
  <c r="I54" i="4"/>
  <c r="B51" i="4"/>
  <c r="B52" i="4"/>
  <c r="B53" i="4"/>
  <c r="B5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L48" i="4"/>
  <c r="L49" i="4"/>
  <c r="L50" i="4"/>
  <c r="J48" i="4"/>
  <c r="J49" i="4"/>
  <c r="J50" i="4"/>
  <c r="I48" i="4"/>
  <c r="I49" i="4"/>
  <c r="I50" i="4"/>
  <c r="B48" i="4"/>
  <c r="B49" i="4"/>
  <c r="B50" i="4"/>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4" i="9"/>
  <c r="B5" i="9"/>
  <c r="B6" i="9"/>
  <c r="B7" i="9"/>
  <c r="B8" i="9"/>
  <c r="B9" i="9"/>
  <c r="B10" i="9"/>
  <c r="B11" i="9"/>
  <c r="B12" i="9"/>
  <c r="B13" i="9"/>
  <c r="B14" i="9"/>
  <c r="B15" i="9"/>
  <c r="B16" i="9"/>
  <c r="B17" i="9"/>
  <c r="B18" i="9"/>
  <c r="B19" i="9"/>
  <c r="B20" i="9"/>
  <c r="B21" i="9"/>
  <c r="B22" i="9"/>
  <c r="B23" i="9"/>
  <c r="G4" i="9"/>
  <c r="G5" i="9"/>
  <c r="G6" i="9"/>
  <c r="G7" i="9"/>
  <c r="G8" i="9"/>
  <c r="G9" i="9"/>
  <c r="G10" i="9"/>
  <c r="G11" i="9"/>
  <c r="G12" i="9"/>
  <c r="G13" i="9"/>
  <c r="G14" i="9"/>
  <c r="G15" i="9"/>
  <c r="G16" i="9"/>
  <c r="G17" i="9"/>
  <c r="G18" i="9"/>
  <c r="G19" i="9"/>
  <c r="G20" i="9"/>
  <c r="G21" i="9"/>
  <c r="G22" i="9"/>
  <c r="G23" i="9"/>
  <c r="I4" i="9"/>
  <c r="I5" i="9"/>
  <c r="I6" i="9"/>
  <c r="I7" i="9"/>
  <c r="I8" i="9"/>
  <c r="I9" i="9"/>
  <c r="I10" i="9"/>
  <c r="I11" i="9"/>
  <c r="I12" i="9"/>
  <c r="I13" i="9"/>
  <c r="I14" i="9"/>
  <c r="I15" i="9"/>
  <c r="I16" i="9"/>
  <c r="I17" i="9"/>
  <c r="I18" i="9"/>
  <c r="I19" i="9"/>
  <c r="I20" i="9"/>
  <c r="I21" i="9"/>
  <c r="I22" i="9"/>
  <c r="I23" i="9"/>
  <c r="L4" i="9"/>
  <c r="L5" i="9"/>
  <c r="L6" i="9"/>
  <c r="L7" i="9"/>
  <c r="L8" i="9"/>
  <c r="L9" i="9"/>
  <c r="L10" i="9"/>
  <c r="L11" i="9"/>
  <c r="L12" i="9"/>
  <c r="L13" i="9"/>
  <c r="L14" i="9"/>
  <c r="L15" i="9"/>
  <c r="L16" i="9"/>
  <c r="L17" i="9"/>
  <c r="L18" i="9"/>
  <c r="L19" i="9"/>
  <c r="L20" i="9"/>
  <c r="L21" i="9"/>
  <c r="L22" i="9"/>
  <c r="L23" i="9"/>
  <c r="J4" i="9"/>
  <c r="J5" i="9"/>
  <c r="J6" i="9"/>
  <c r="J7" i="9"/>
  <c r="J8" i="9"/>
  <c r="J9" i="9"/>
  <c r="J10" i="9"/>
  <c r="J11" i="9"/>
  <c r="J12" i="9"/>
  <c r="J13" i="9"/>
  <c r="J14" i="9"/>
  <c r="J15" i="9"/>
  <c r="J16" i="9"/>
  <c r="J17" i="9"/>
  <c r="J18" i="9"/>
  <c r="J19" i="9"/>
  <c r="J20" i="9"/>
  <c r="J21" i="9"/>
  <c r="J22" i="9"/>
  <c r="J23" i="9"/>
  <c r="L2" i="9"/>
  <c r="L3" i="9"/>
  <c r="J2" i="9"/>
  <c r="J3" i="9"/>
  <c r="I2" i="9"/>
  <c r="I3" i="9"/>
  <c r="B2" i="9"/>
  <c r="B3" i="9"/>
  <c r="G2" i="9"/>
  <c r="G3"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<sst xmlns="http://schemas.openxmlformats.org/spreadsheetml/2006/main" count="180277" uniqueCount="39120">
  <si>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</si>
  <si>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</si>
  <si>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</si>
  <si>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</si>
  <si>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</si>
  <si>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</si>
  <si>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</si>
  <si>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</si>
  <si>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</si>
  <si>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</si>
  <si>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</si>
  <si>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</si>
  <si>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</si>
  <si>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</si>
  <si>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</si>
  <si>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</si>
  <si>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</si>
  <si>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</si>
  <si>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</si>
  <si>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</si>
  <si>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</si>
  <si>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</si>
  <si>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</si>
  <si>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</si>
  <si>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</si>
  <si>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</si>
  <si>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</si>
  <si>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</si>
  <si>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</si>
  <si>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</si>
  <si>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</si>
  <si>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</si>
  <si>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</si>
  <si>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</si>
  <si>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</si>
  <si>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</si>
  <si>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</si>
  <si>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</si>
  <si>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</si>
  <si>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</si>
  <si>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</si>
  <si>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</si>
  <si>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</si>
  <si>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</si>
  <si>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</si>
  <si>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</si>
  <si>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</si>
  <si>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</si>
  <si>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</si>
  <si>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</si>
  <si>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</si>
  <si>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</si>
  <si>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</si>
  <si>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</si>
  <si>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</si>
  <si>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</si>
  <si>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</si>
  <si>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</si>
  <si>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</si>
  <si>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</si>
  <si>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</si>
  <si>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</si>
  <si>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</si>
  <si>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</si>
  <si>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</si>
  <si>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</si>
  <si>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</si>
  <si>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</si>
  <si>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</si>
  <si>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</si>
  <si>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</si>
  <si>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</si>
  <si>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</si>
  <si>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</si>
  <si>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</si>
  <si>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</si>
  <si>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</si>
  <si>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</si>
  <si>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</si>
  <si>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</si>
  <si>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</si>
  <si>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</si>
  <si>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</si>
  <si>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</si>
  <si>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</si>
  <si>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</si>
  <si>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</si>
  <si>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</si>
  <si>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</si>
  <si>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</si>
  <si>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</si>
  <si>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</si>
  <si>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</si>
  <si>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</si>
  <si>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</si>
  <si>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</si>
  <si>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</si>
  <si>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</si>
  <si>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</si>
  <si>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</si>
  <si>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</si>
  <si>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</si>
  <si>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</si>
  <si>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</si>
  <si>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</si>
  <si>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</si>
  <si>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</si>
  <si>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</si>
  <si>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</si>
  <si>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</si>
  <si>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</si>
  <si>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</si>
  <si>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</si>
  <si>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</si>
  <si>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</si>
  <si>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</si>
  <si>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</si>
  <si>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</si>
  <si>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</si>
  <si>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</si>
  <si>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</si>
  <si>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</si>
  <si>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</si>
  <si>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</si>
  <si>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</si>
  <si>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</si>
  <si>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</si>
  <si>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</si>
  <si>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</si>
  <si>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</si>
  <si>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</si>
  <si>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</si>
  <si>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</si>
  <si>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</si>
  <si>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</si>
  <si>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</si>
  <si>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</si>
  <si>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</si>
  <si>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</si>
  <si>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</si>
  <si>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</si>
  <si>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</si>
  <si>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</si>
  <si>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</si>
  <si>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</si>
  <si>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</si>
  <si>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</si>
  <si>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</si>
  <si>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</si>
  <si>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</si>
  <si>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</si>
  <si>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</si>
  <si>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</si>
  <si>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</si>
  <si>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</si>
  <si>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</si>
  <si>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</si>
  <si>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</si>
  <si>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</si>
  <si>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</si>
  <si>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</si>
  <si>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</si>
  <si>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</si>
  <si>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</si>
  <si>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</si>
  <si>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</si>
  <si>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</si>
  <si>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</si>
  <si>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</si>
  <si>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</si>
  <si>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</si>
  <si>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</si>
  <si>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</si>
  <si>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</si>
  <si>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</si>
  <si>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</si>
  <si>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</si>
  <si>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</si>
  <si>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</si>
  <si>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</si>
  <si>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</si>
  <si>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</si>
  <si>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</si>
  <si>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</si>
  <si>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</si>
  <si>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</si>
  <si>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</si>
  <si>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</si>
  <si>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</si>
  <si>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</si>
  <si>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</si>
  <si>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</si>
  <si>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</si>
  <si>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</si>
  <si>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</si>
  <si>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</si>
  <si>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</si>
  <si>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</si>
  <si>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</si>
  <si>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</si>
  <si>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</si>
  <si>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</si>
  <si>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</si>
  <si>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</si>
  <si>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</si>
  <si>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</si>
  <si>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</si>
  <si>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</si>
  <si>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</si>
  <si>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</si>
  <si>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</si>
  <si>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</si>
  <si>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</si>
  <si>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</si>
  <si>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</si>
  <si>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</si>
  <si>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</si>
  <si>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</si>
  <si>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</si>
  <si>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</si>
  <si>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</si>
  <si>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</si>
  <si>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</si>
  <si>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</si>
  <si>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</si>
  <si>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</si>
  <si>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</si>
  <si>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</si>
  <si>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</si>
  <si>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</si>
  <si>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</si>
  <si>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</si>
  <si>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</si>
  <si>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</si>
  <si>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</si>
  <si>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</si>
  <si>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</si>
  <si>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</si>
  <si>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</si>
  <si>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</si>
  <si>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</si>
  <si>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</si>
  <si>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</si>
  <si>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</si>
  <si>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</si>
  <si>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</si>
  <si>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</si>
  <si>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</si>
  <si>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</si>
  <si>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</si>
  <si>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</si>
  <si>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</si>
  <si>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</si>
  <si>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</si>
  <si>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</si>
  <si>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</si>
  <si>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</si>
  <si>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</si>
  <si>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</si>
  <si>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</si>
  <si>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</si>
  <si>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</si>
  <si>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</si>
  <si>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</si>
  <si>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</si>
  <si>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</si>
  <si>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</si>
  <si>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</si>
  <si>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</si>
  <si>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</si>
  <si>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</si>
  <si>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</si>
  <si>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</si>
  <si>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</si>
  <si>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</si>
  <si>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</si>
  <si>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</si>
  <si>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</si>
  <si>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</si>
  <si>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</si>
  <si>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</si>
  <si>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</si>
  <si>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</si>
  <si>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</si>
  <si>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</si>
  <si>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</si>
  <si>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</si>
  <si>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</si>
  <si>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</si>
  <si>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</si>
  <si>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</si>
  <si>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</si>
  <si>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</si>
  <si>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</si>
  <si>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</si>
  <si>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</si>
  <si>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</si>
  <si>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</si>
  <si>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</si>
  <si>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</si>
  <si>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</si>
  <si>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</si>
  <si>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</si>
  <si>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</si>
  <si>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</si>
  <si>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</si>
  <si>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</si>
  <si>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</si>
  <si>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</si>
  <si>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</si>
  <si>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</si>
  <si>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</si>
  <si>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</si>
  <si>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</si>
  <si>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</si>
  <si>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</si>
  <si>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</si>
  <si>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</si>
  <si>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</si>
  <si>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</si>
  <si>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</si>
  <si>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</si>
  <si>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</si>
  <si>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</si>
  <si>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</si>
  <si>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</si>
  <si>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</si>
  <si>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</si>
  <si>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</si>
  <si>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</si>
  <si>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</si>
  <si>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</si>
  <si>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</si>
  <si>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</si>
  <si>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</si>
  <si>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</si>
  <si>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</si>
  <si>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</si>
  <si>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</si>
  <si>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</si>
  <si>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</si>
  <si>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</si>
  <si>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</si>
  <si>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</si>
  <si>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</si>
  <si>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</si>
  <si>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</si>
  <si>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</si>
  <si>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</si>
  <si>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</si>
  <si>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</si>
  <si>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</si>
  <si>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</si>
  <si>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</si>
  <si>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</si>
  <si>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</si>
  <si>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</si>
  <si>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</si>
  <si>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</si>
  <si>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</si>
  <si>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</si>
  <si>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</si>
  <si>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</si>
  <si>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</si>
  <si>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</si>
  <si>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</si>
  <si>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</si>
  <si>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</si>
  <si>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</si>
  <si>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</si>
  <si>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</si>
  <si>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</si>
  <si>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</si>
  <si>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</si>
  <si>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</si>
  <si>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</si>
  <si>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</si>
  <si>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</si>
  <si>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</si>
  <si>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</si>
  <si>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</si>
  <si>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</si>
  <si>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</si>
  <si>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</si>
  <si>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</si>
  <si>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</si>
  <si>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</si>
  <si>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</si>
  <si>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</si>
  <si>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</si>
  <si>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</si>
  <si>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</si>
  <si>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</si>
  <si>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</si>
  <si>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</si>
  <si>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</si>
  <si>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</si>
  <si>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</si>
  <si>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</si>
  <si>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</si>
  <si>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</si>
  <si>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</si>
  <si>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</si>
  <si>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</si>
  <si>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</si>
  <si>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</si>
  <si>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</si>
  <si>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</si>
  <si>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</si>
  <si>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</si>
  <si>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</si>
  <si>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</si>
  <si>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</si>
  <si>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</si>
  <si>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</si>
  <si>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</si>
  <si>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</si>
  <si>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</si>
  <si>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</si>
  <si>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</si>
  <si>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</si>
  <si>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</si>
  <si>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</si>
  <si>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</si>
  <si>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</si>
  <si>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</si>
  <si>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</si>
  <si>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</si>
  <si>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</si>
  <si>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</si>
  <si>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</si>
  <si>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</si>
  <si>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</si>
  <si>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</si>
  <si>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</si>
  <si>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</si>
  <si>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</si>
  <si>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</si>
  <si>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</si>
  <si>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</si>
  <si>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</si>
  <si>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</si>
  <si>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</si>
  <si>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</si>
  <si>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</si>
  <si>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</si>
  <si>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</si>
  <si>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</si>
  <si>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</si>
  <si>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</si>
  <si>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</si>
  <si>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</si>
  <si>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</si>
  <si>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</si>
  <si>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</si>
  <si>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</si>
  <si>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</si>
  <si>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</si>
  <si>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</si>
  <si>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</si>
  <si>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</si>
  <si>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</si>
  <si>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</si>
  <si>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</si>
  <si>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</si>
  <si>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</si>
  <si>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</si>
  <si>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</si>
  <si>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</si>
  <si>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</si>
  <si>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</si>
  <si>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</si>
  <si>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</si>
  <si>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</si>
  <si>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</si>
  <si>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</si>
  <si>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</si>
  <si>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</si>
  <si>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</si>
  <si>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</si>
  <si>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</si>
  <si>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</si>
  <si>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</si>
  <si>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</si>
  <si>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</si>
  <si>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</si>
  <si>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</si>
  <si>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</si>
  <si>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</si>
  <si>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</si>
  <si>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</si>
  <si>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</si>
  <si>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</si>
  <si>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</si>
  <si>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</si>
  <si>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</si>
  <si>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</si>
  <si>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</si>
  <si>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</si>
  <si>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</si>
  <si>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</si>
  <si>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</si>
  <si>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</si>
  <si>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</si>
  <si>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</si>
  <si>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</si>
  <si>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</si>
  <si>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</si>
  <si>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</si>
  <si>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</si>
  <si>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</si>
  <si>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</si>
  <si>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</si>
  <si>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</si>
  <si>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</si>
  <si>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</si>
  <si>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</si>
  <si>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</si>
  <si>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</si>
  <si>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</si>
  <si>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</si>
  <si>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</si>
  <si>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</si>
  <si>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</si>
  <si>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</si>
  <si>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</si>
  <si>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</si>
  <si>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</si>
  <si>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</si>
  <si>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</si>
  <si>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</si>
  <si>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</si>
  <si>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</si>
  <si>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</si>
  <si>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</si>
  <si>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</si>
  <si>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</si>
  <si>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</si>
  <si>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</si>
  <si>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</si>
  <si>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</si>
  <si>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</si>
  <si>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</si>
  <si>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</si>
  <si>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</si>
  <si>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</si>
  <si>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</si>
  <si>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</si>
  <si>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</si>
  <si>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</si>
  <si>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</si>
  <si>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</si>
  <si>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</si>
  <si>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</si>
  <si>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</si>
  <si>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</si>
  <si>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</si>
  <si>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</si>
  <si>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</si>
  <si>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</si>
  <si>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</si>
  <si>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</si>
  <si>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</si>
  <si>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</si>
  <si>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</si>
  <si>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</si>
  <si>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</si>
  <si>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</si>
  <si>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</si>
  <si>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</si>
  <si>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</si>
  <si>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</si>
  <si>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</si>
  <si>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</si>
  <si>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</si>
  <si>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</si>
  <si>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</si>
  <si>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</si>
  <si>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</si>
  <si>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</si>
  <si>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</si>
  <si>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</si>
  <si>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</si>
  <si>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</si>
  <si>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</si>
  <si>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</si>
  <si>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</si>
  <si>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</si>
  <si>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</si>
  <si>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</si>
  <si>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</si>
  <si>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</si>
  <si>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</si>
  <si>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</si>
  <si>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</si>
  <si>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</si>
  <si>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</si>
  <si>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</si>
  <si>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</si>
  <si>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</si>
  <si>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</si>
  <si>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</si>
  <si>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</si>
  <si>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</si>
  <si>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</si>
  <si>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</si>
  <si>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</si>
  <si>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</si>
  <si>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</si>
  <si>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</si>
  <si>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</si>
  <si>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</si>
  <si>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</si>
  <si>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</si>
  <si>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</si>
  <si>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</si>
  <si>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</si>
  <si>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</si>
  <si>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</si>
  <si>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</si>
  <si>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</si>
  <si>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</si>
  <si>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</si>
  <si>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</si>
  <si>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</si>
  <si>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</si>
  <si>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</si>
  <si>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</si>
  <si>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</si>
  <si>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</si>
  <si>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</si>
  <si>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</si>
  <si>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</si>
  <si>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</si>
  <si>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</si>
  <si>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</si>
  <si>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</si>
  <si>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</si>
  <si>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</si>
  <si>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</si>
  <si>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</si>
  <si>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</si>
  <si>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</si>
  <si>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</si>
  <si>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</si>
  <si>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</si>
  <si>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</si>
  <si>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</si>
  <si>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</si>
  <si>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</si>
  <si>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</si>
  <si>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</si>
  <si>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</si>
  <si>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</si>
  <si>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</si>
  <si>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</si>
  <si>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</si>
  <si>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</si>
  <si>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</si>
  <si>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</si>
  <si>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</si>
  <si>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</si>
  <si>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</si>
  <si>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</si>
  <si>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</si>
  <si>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</si>
  <si>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</si>
  <si>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</si>
  <si>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</si>
  <si>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</si>
  <si>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</si>
  <si>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</si>
  <si>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</si>
  <si>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</si>
  <si>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</si>
  <si>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</si>
  <si>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</si>
  <si>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</si>
  <si>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</si>
  <si>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</si>
  <si>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</si>
  <si>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</si>
  <si>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</si>
  <si>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</si>
  <si>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</si>
  <si>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</si>
  <si>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</si>
  <si>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</si>
  <si>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</si>
  <si>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</si>
  <si>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</si>
  <si>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</si>
  <si>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</si>
  <si>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</si>
  <si>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</si>
  <si>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</si>
  <si>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</si>
  <si>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</si>
  <si>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</si>
  <si>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</si>
  <si>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</si>
  <si>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</si>
  <si>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</si>
  <si>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</si>
  <si>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</si>
  <si>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</si>
  <si>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</si>
  <si>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</si>
  <si>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</si>
  <si>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</si>
  <si>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</si>
  <si>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</si>
  <si>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</si>
  <si>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</si>
  <si>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</si>
  <si>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</si>
  <si>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</si>
  <si>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</si>
  <si>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</si>
  <si>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</si>
  <si>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</si>
  <si>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</si>
  <si>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</si>
  <si>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</si>
  <si>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</si>
  <si>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</si>
  <si>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</si>
  <si>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</si>
  <si>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</si>
  <si>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</si>
  <si>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</si>
  <si>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</si>
  <si>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</si>
  <si>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</si>
  <si>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</si>
  <si>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</si>
  <si>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</si>
  <si>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</si>
  <si>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</si>
  <si>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</si>
  <si>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</si>
  <si>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</si>
  <si>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</si>
  <si>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</si>
  <si>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</si>
  <si>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</si>
  <si>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</si>
  <si>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</si>
  <si>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</si>
  <si>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</si>
  <si>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</si>
  <si>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</si>
  <si>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</si>
  <si>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</si>
  <si>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</si>
  <si>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</si>
  <si>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</si>
  <si>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</si>
  <si>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</si>
  <si>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</si>
  <si>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</si>
  <si>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</si>
  <si>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</si>
  <si>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</si>
  <si>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</si>
  <si>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</si>
  <si>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</si>
  <si>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</si>
  <si>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</si>
  <si>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</si>
  <si>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</si>
  <si>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</si>
  <si>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</si>
  <si>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</si>
  <si>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</si>
  <si>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</si>
  <si>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</si>
  <si>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</si>
  <si>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</si>
  <si>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</si>
  <si>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</si>
  <si>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</si>
  <si>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</si>
  <si>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</si>
  <si>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</si>
  <si>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</si>
  <si>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</si>
  <si>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</si>
  <si>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</si>
  <si>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</si>
  <si>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</si>
  <si>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</si>
  <si>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</si>
  <si>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</si>
  <si>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</si>
  <si>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</si>
  <si>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</si>
  <si>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</si>
  <si>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</si>
  <si>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</si>
  <si>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</si>
  <si>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</si>
  <si>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</si>
  <si>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</si>
  <si>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</si>
  <si>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</si>
  <si>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</si>
  <si>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</si>
  <si>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</si>
  <si>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</si>
  <si>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</si>
  <si>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</si>
  <si>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</si>
  <si>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</si>
  <si>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</si>
  <si>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</si>
  <si>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</si>
  <si>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</si>
  <si>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</si>
  <si>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</si>
  <si>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</si>
  <si>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</si>
  <si>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</si>
  <si>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</si>
  <si>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</si>
  <si>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</si>
  <si>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</si>
  <si>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</si>
  <si>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</si>
  <si>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</si>
  <si>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</si>
  <si>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</si>
  <si>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</si>
  <si>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</si>
  <si>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</si>
  <si>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</si>
  <si>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</si>
  <si>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</si>
  <si>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</si>
  <si>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</si>
  <si>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</si>
  <si>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</si>
  <si>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</si>
  <si>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</si>
  <si>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</si>
  <si>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</si>
  <si>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</si>
  <si>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</si>
  <si>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</si>
  <si>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</si>
  <si>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</si>
  <si>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</si>
  <si>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</si>
  <si>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</si>
  <si>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</si>
  <si>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</si>
  <si>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</si>
  <si>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</si>
  <si>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</si>
  <si>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</si>
  <si>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</si>
  <si>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</si>
  <si>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</si>
  <si>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</si>
  <si>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</si>
  <si>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</si>
  <si>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</si>
  <si>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</si>
  <si>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</si>
  <si>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</si>
  <si>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</si>
  <si>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</si>
  <si>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</si>
  <si>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</si>
  <si>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</si>
  <si>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</si>
  <si>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</si>
  <si>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</si>
  <si>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</si>
  <si>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</si>
  <si>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</si>
  <si>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</si>
  <si>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</si>
  <si>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</si>
  <si>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</si>
  <si>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</si>
  <si>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</si>
  <si>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</si>
  <si>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</si>
  <si>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</si>
  <si>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</si>
  <si>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</si>
  <si>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</si>
  <si>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</si>
  <si>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</si>
  <si>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</si>
  <si>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</si>
  <si>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</si>
  <si>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</si>
  <si>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</si>
  <si>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</si>
  <si>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</si>
  <si>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</si>
  <si>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</si>
  <si>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</si>
  <si>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</si>
  <si>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</si>
  <si>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</si>
  <si>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</si>
  <si>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</si>
  <si>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</si>
  <si>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</si>
  <si>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</si>
  <si>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</si>
  <si>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</si>
  <si>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</si>
  <si>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</si>
  <si>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</si>
  <si>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</si>
  <si>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</si>
  <si>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</si>
  <si>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</si>
  <si>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</si>
  <si>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</si>
  <si>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</si>
  <si>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</si>
  <si>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</si>
  <si>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</si>
  <si>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</si>
  <si>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</si>
  <si>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</si>
  <si>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</si>
  <si>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</si>
  <si>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</si>
  <si>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</si>
  <si>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</si>
  <si>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</si>
  <si>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</si>
  <si>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</si>
  <si>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</si>
  <si>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</si>
  <si>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</si>
  <si>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</si>
  <si>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</si>
  <si>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</si>
  <si>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</si>
  <si>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</si>
  <si>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</si>
  <si>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</si>
  <si>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</si>
  <si>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</si>
  <si>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</si>
  <si>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</si>
  <si>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</si>
  <si>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</si>
  <si>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</si>
  <si>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</si>
  <si>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</si>
  <si>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</si>
  <si>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</si>
  <si>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</si>
  <si>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</si>
  <si>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</si>
  <si>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</si>
  <si>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</si>
  <si>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</si>
  <si>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</si>
  <si>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</si>
  <si>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</si>
  <si>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</si>
  <si>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</si>
  <si>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</si>
  <si>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</si>
  <si>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</si>
  <si>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</si>
  <si>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</si>
  <si>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</si>
  <si>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</si>
  <si>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</si>
  <si>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</si>
  <si>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</si>
  <si>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</si>
  <si>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</si>
  <si>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</si>
  <si>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</si>
  <si>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</si>
  <si>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</si>
  <si>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</si>
  <si>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</si>
  <si>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</si>
  <si>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</si>
  <si>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</si>
  <si>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</si>
  <si>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</si>
  <si>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</si>
  <si>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</si>
  <si>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</si>
  <si>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</si>
  <si>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</si>
  <si>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</si>
  <si>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</si>
  <si>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</si>
  <si>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</si>
  <si>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</si>
  <si>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</si>
  <si>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</si>
  <si>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</si>
  <si>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</si>
  <si>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</si>
  <si>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</si>
  <si>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</si>
  <si>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</si>
  <si>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</si>
  <si>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</si>
  <si>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</si>
  <si>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</si>
  <si>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</si>
  <si>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</si>
  <si>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</si>
  <si>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</si>
  <si>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</si>
  <si>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</si>
  <si>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</si>
  <si>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</si>
  <si>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</si>
  <si>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</si>
  <si>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</si>
  <si>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</si>
  <si>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</si>
  <si>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</si>
  <si>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</si>
  <si>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</si>
  <si>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</si>
  <si>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</si>
  <si>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</si>
  <si>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</si>
  <si>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</si>
  <si>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</si>
  <si>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</si>
  <si>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</si>
  <si>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</si>
  <si>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</si>
  <si>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</si>
  <si>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</si>
  <si>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</si>
  <si>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</si>
  <si>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</si>
  <si>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</si>
  <si>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</si>
  <si>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</si>
  <si>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</si>
  <si>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</si>
  <si>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</si>
  <si>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</si>
  <si>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</si>
  <si>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</si>
  <si>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</si>
  <si>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</si>
  <si>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</si>
  <si>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</si>
  <si>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</si>
  <si>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</si>
  <si>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</si>
  <si>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</si>
  <si>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</si>
  <si>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</si>
  <si>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</si>
  <si>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</si>
  <si>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</si>
  <si>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</si>
  <si>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</si>
  <si>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</si>
  <si>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</si>
  <si>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</si>
  <si>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</si>
  <si>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</si>
  <si>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</si>
  <si>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</si>
  <si>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</si>
  <si>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</si>
  <si>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</si>
  <si>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</si>
  <si>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</si>
  <si>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</si>
  <si>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</si>
  <si>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</si>
  <si>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</si>
  <si>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</si>
  <si>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</si>
  <si>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</si>
  <si>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</si>
  <si>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</si>
  <si>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</si>
  <si>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</si>
  <si>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</si>
  <si>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</si>
  <si>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</si>
  <si>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</si>
  <si>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</si>
  <si>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</si>
  <si>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</si>
  <si>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</si>
  <si>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</si>
  <si>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</si>
  <si>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</si>
  <si>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</si>
  <si>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</si>
  <si>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</si>
  <si>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</si>
  <si>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</si>
  <si>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</si>
  <si>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</si>
  <si>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</si>
  <si>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</si>
  <si>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</si>
  <si>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</si>
  <si>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</si>
  <si>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</si>
  <si>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</si>
  <si>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</si>
  <si>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</si>
  <si>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</si>
  <si>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</si>
  <si>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</si>
  <si>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</si>
  <si>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</si>
  <si>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</si>
  <si>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</si>
  <si>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</si>
  <si>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</si>
  <si>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</si>
  <si>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</si>
  <si>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</si>
  <si>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</si>
  <si>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</si>
  <si>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</si>
  <si>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</si>
  <si>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</si>
  <si>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</si>
  <si>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</si>
  <si>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</si>
  <si>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</si>
  <si>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</si>
  <si>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</si>
  <si>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</si>
  <si>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</si>
  <si>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</si>
  <si>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</si>
  <si>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</si>
  <si>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</si>
  <si>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</si>
  <si>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</si>
  <si>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</si>
  <si>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</si>
  <si>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</si>
  <si>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</si>
  <si>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</si>
  <si>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</si>
  <si>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</si>
  <si>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</si>
  <si>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</si>
  <si>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</si>
  <si>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</si>
  <si>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</si>
  <si>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</si>
  <si>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</si>
  <si>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</si>
  <si>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</si>
  <si>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</si>
  <si>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</si>
  <si>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</si>
  <si>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</si>
  <si>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</si>
  <si>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</si>
  <si>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</si>
  <si>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</si>
  <si>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</si>
  <si>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</si>
  <si>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</si>
  <si>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</si>
  <si>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</si>
  <si>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</si>
  <si>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</si>
  <si>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</si>
  <si>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</si>
  <si>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</si>
  <si>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</si>
  <si>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</si>
  <si>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</si>
  <si>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</si>
  <si>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</si>
  <si>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</si>
  <si>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</si>
  <si>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</si>
  <si>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</si>
  <si>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</si>
  <si>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</si>
  <si>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</si>
  <si>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</si>
  <si>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</si>
  <si>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</si>
  <si>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</si>
  <si>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</si>
  <si>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</si>
  <si>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</si>
  <si>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</si>
  <si>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</si>
  <si>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</si>
  <si>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</si>
  <si>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</si>
  <si>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</si>
  <si>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</si>
  <si>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</si>
  <si>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</si>
  <si>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</si>
  <si>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</si>
  <si>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</si>
  <si>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</si>
  <si>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</si>
  <si>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</si>
  <si>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</si>
  <si>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</si>
  <si>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</si>
  <si>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</si>
  <si>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</si>
  <si>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</si>
  <si>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</si>
  <si>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</si>
  <si>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</si>
  <si>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</si>
  <si>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</si>
  <si>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</si>
  <si>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</si>
  <si>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</si>
  <si>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</si>
  <si>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</si>
  <si>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</si>
  <si>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</si>
  <si>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</si>
  <si>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</si>
  <si>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</si>
  <si>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</si>
  <si>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</si>
  <si>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</si>
  <si>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</si>
  <si>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</si>
  <si>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</si>
  <si>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</si>
  <si>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</si>
  <si>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</si>
  <si>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</si>
  <si>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</si>
  <si>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</si>
  <si>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</si>
  <si>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</si>
  <si>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</si>
  <si>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</si>
  <si>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</si>
  <si>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</si>
  <si>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</si>
  <si>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</si>
  <si>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</si>
  <si>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</si>
  <si>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</si>
  <si>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</si>
  <si>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</si>
  <si>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</si>
  <si>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</si>
  <si>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</si>
  <si>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</si>
  <si>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</si>
  <si>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</si>
  <si>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</si>
  <si>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</si>
  <si>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</si>
  <si>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</si>
  <si>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</si>
  <si>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</si>
  <si>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</si>
  <si>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</si>
  <si>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</si>
  <si>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</si>
  <si>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</si>
  <si>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</si>
  <si>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</si>
  <si>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</si>
  <si>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</si>
  <si>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</si>
  <si>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</si>
  <si>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</si>
  <si>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</si>
  <si>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</si>
  <si>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</si>
  <si>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</si>
  <si>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</si>
  <si>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</si>
  <si>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</si>
  <si>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</si>
  <si>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</si>
  <si>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</si>
  <si>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</si>
  <si>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</si>
  <si>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</si>
  <si>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</si>
  <si>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</si>
  <si>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</si>
  <si>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</si>
  <si>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</si>
  <si>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</si>
  <si>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</si>
  <si>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</si>
  <si>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</si>
  <si>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</si>
  <si>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</si>
  <si>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</si>
  <si>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</si>
  <si>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</si>
  <si>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</si>
  <si>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</si>
  <si>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</si>
  <si>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</si>
  <si>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</si>
  <si>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</si>
  <si>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</si>
  <si>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</si>
  <si>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</si>
  <si>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</si>
  <si>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</si>
  <si>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</si>
  <si>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</si>
  <si>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</si>
  <si>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</si>
  <si>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</si>
  <si>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</si>
  <si>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</si>
  <si>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</si>
  <si>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</si>
  <si>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</si>
  <si>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</si>
  <si>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</si>
  <si>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</si>
  <si>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</si>
  <si>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</si>
  <si>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</si>
  <si>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</si>
  <si>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</si>
  <si>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</si>
  <si>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</si>
  <si>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</si>
  <si>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</si>
  <si>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</si>
  <si>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</si>
  <si>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</si>
  <si>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</si>
  <si>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</si>
  <si>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</si>
  <si>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</si>
  <si>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</si>
  <si>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</si>
  <si>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</si>
  <si>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</si>
  <si>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</si>
  <si>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</si>
  <si>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</si>
  <si>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</si>
  <si>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</si>
  <si>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</si>
  <si>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</si>
  <si>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</si>
  <si>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</si>
  <si>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</si>
  <si>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</si>
  <si>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</si>
  <si>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</si>
  <si>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</si>
  <si>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</si>
  <si>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</si>
  <si>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</si>
  <si>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</si>
  <si>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</si>
  <si>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</si>
  <si>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</si>
  <si>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</si>
  <si>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</si>
  <si>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</si>
  <si>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</si>
  <si>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</si>
  <si>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</si>
  <si>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</si>
  <si>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</si>
  <si>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</si>
  <si>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</si>
  <si>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</si>
  <si>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</si>
  <si>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</si>
  <si>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</si>
  <si>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</si>
  <si>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</si>
  <si>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</si>
  <si>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</si>
  <si>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</si>
  <si>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</si>
  <si>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</si>
  <si>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</si>
  <si>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</si>
  <si>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</si>
  <si>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</si>
  <si>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</si>
  <si>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</si>
  <si>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</si>
  <si>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</si>
  <si>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</si>
  <si>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</si>
  <si>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</si>
  <si>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</si>
  <si>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</si>
  <si>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</si>
  <si>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</si>
  <si>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</si>
  <si>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</si>
  <si>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</si>
  <si>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</si>
  <si>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</si>
  <si>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</si>
  <si>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</si>
  <si>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</si>
  <si>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</si>
  <si>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</si>
  <si>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</si>
  <si>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</si>
  <si>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</si>
  <si>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</si>
  <si>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</si>
  <si>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</si>
  <si>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</si>
  <si>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</si>
  <si>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</si>
  <si>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</si>
  <si>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</si>
  <si>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</si>
  <si>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</si>
  <si>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</si>
  <si>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</si>
  <si>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</si>
  <si>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</si>
  <si>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</si>
  <si>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</si>
  <si>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</si>
  <si>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</si>
  <si>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</si>
  <si>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</si>
  <si>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</si>
  <si>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</si>
  <si>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</si>
  <si>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</si>
  <si>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</si>
  <si>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</si>
  <si>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</si>
  <si>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</si>
  <si>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</si>
  <si>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</si>
  <si>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</si>
  <si>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</si>
  <si>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</si>
  <si>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</si>
  <si>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</si>
  <si>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</si>
  <si>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</si>
  <si>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</si>
  <si>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</si>
  <si>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</si>
  <si>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</si>
  <si>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</si>
  <si>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</si>
  <si>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</si>
  <si>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</si>
  <si>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</si>
  <si>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</si>
  <si>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</si>
  <si>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</si>
  <si>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</si>
  <si>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</si>
  <si>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</si>
  <si>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</si>
  <si>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</si>
  <si>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</si>
  <si>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</si>
  <si>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</si>
  <si>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</si>
  <si>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</si>
  <si>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</si>
  <si>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</si>
  <si>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</si>
  <si>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</si>
  <si>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</si>
  <si>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</si>
  <si>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</si>
  <si>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</si>
  <si>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</si>
  <si>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</si>
  <si>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</si>
  <si>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</si>
  <si>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</si>
  <si>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</si>
  <si>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</si>
  <si>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</si>
  <si>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</si>
  <si>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</si>
  <si>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</si>
  <si>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</si>
  <si>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</si>
  <si>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</si>
  <si>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</si>
  <si>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</si>
  <si>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</si>
  <si>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</si>
  <si>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</si>
  <si>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</si>
  <si>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</si>
  <si>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</si>
  <si>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</si>
  <si>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</si>
  <si>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</si>
  <si>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</si>
  <si>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</si>
  <si>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</si>
  <si>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</si>
  <si>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</si>
  <si>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</si>
  <si>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</si>
  <si>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</si>
  <si>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</si>
  <si>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</si>
  <si>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</si>
  <si>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</si>
  <si>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</si>
  <si>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</si>
  <si>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</si>
  <si>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</si>
  <si>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</si>
  <si>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</si>
  <si>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</si>
  <si>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</si>
  <si>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</si>
  <si>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</si>
  <si>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</si>
  <si>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</si>
  <si>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</si>
  <si>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</si>
  <si>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</si>
  <si>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</si>
  <si>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</si>
  <si>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</si>
  <si>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</si>
  <si>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</si>
  <si>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</si>
  <si>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</si>
  <si>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</si>
  <si>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</si>
  <si>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</si>
  <si>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</si>
  <si>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</si>
  <si>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</si>
  <si>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</si>
  <si>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</si>
  <si>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</si>
  <si>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</si>
  <si>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</si>
  <si>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</si>
  <si>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</si>
  <si>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</si>
  <si>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</si>
  <si>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</si>
  <si>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</si>
  <si>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</si>
  <si>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</si>
  <si>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</si>
  <si>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</si>
  <si>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</si>
  <si>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</si>
  <si>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</si>
  <si>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</si>
  <si>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</si>
  <si>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</si>
  <si>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</si>
  <si>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</si>
  <si>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</si>
  <si>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</si>
  <si>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</si>
  <si>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</si>
  <si>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</si>
  <si>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</si>
  <si>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</si>
  <si>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</si>
  <si>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</si>
  <si>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</si>
  <si>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</si>
  <si>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</si>
  <si>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</si>
  <si>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</si>
  <si>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</si>
  <si>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</si>
  <si>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</si>
  <si>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</si>
  <si>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</si>
  <si>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</si>
  <si>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</si>
  <si>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</si>
  <si>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</si>
  <si>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</si>
  <si>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</si>
  <si>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</si>
  <si>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</si>
  <si>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</si>
  <si>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</si>
  <si>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</si>
  <si>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</si>
  <si>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</si>
  <si>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</si>
  <si>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</si>
  <si>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</si>
  <si>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</si>
  <si>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</si>
  <si>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</si>
  <si>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</si>
  <si>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</si>
  <si>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</si>
  <si>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</si>
  <si>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</si>
  <si>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</si>
  <si>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</si>
  <si>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</si>
  <si>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</si>
  <si>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</si>
  <si>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</si>
  <si>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</si>
  <si>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</si>
  <si>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</si>
  <si>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</si>
  <si>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</si>
  <si>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</si>
  <si>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</si>
  <si>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</si>
  <si>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</si>
  <si>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</si>
  <si>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</si>
  <si>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</si>
  <si>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</si>
  <si>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</si>
  <si>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</si>
  <si>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</si>
  <si>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</si>
  <si>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</si>
  <si>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</si>
  <si>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</si>
  <si>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</si>
  <si>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</si>
  <si>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</si>
  <si>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</si>
  <si>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</si>
  <si>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</si>
  <si>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</si>
  <si>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</si>
  <si>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</si>
  <si>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</si>
  <si>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</si>
  <si>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</si>
  <si>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</si>
  <si>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</si>
  <si>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</si>
  <si>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</si>
  <si>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</si>
  <si>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</si>
  <si>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</si>
  <si>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</si>
  <si>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</si>
  <si>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</si>
  <si>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</si>
  <si>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</si>
  <si>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</si>
  <si>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</si>
  <si>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</si>
  <si>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</si>
  <si>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</si>
  <si>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</si>
  <si>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</si>
  <si>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</si>
  <si>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</si>
  <si>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</si>
  <si>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</si>
  <si>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</si>
  <si>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</si>
  <si>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</si>
  <si>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</si>
  <si>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</si>
  <si>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</si>
  <si>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</si>
  <si>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</si>
  <si>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</si>
  <si>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</si>
  <si>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</si>
  <si>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</si>
  <si>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</si>
  <si>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</si>
  <si>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</si>
  <si>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</si>
  <si>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</si>
  <si>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</si>
  <si>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</si>
  <si>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</si>
  <si>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</si>
  <si>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</si>
  <si>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</si>
  <si>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</si>
  <si>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</si>
  <si>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</si>
  <si>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</si>
  <si>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</si>
  <si>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</si>
  <si>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</si>
  <si>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</si>
  <si>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</si>
  <si>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</si>
  <si>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</si>
  <si>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</si>
  <si>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</si>
  <si>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</si>
  <si>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</si>
  <si>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</si>
  <si>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</si>
  <si>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</si>
  <si>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</si>
  <si>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</si>
  <si>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</si>
  <si>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</si>
  <si>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</si>
  <si>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</si>
  <si>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</si>
  <si>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</si>
  <si>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</si>
  <si>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</si>
  <si>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</si>
  <si>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</si>
  <si>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</si>
  <si>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</si>
  <si>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</si>
  <si>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</si>
  <si>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</si>
  <si>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</si>
  <si>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</si>
  <si>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</si>
  <si>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</si>
  <si>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</si>
  <si>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</si>
  <si>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</si>
  <si>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</si>
  <si>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</si>
  <si>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</si>
  <si>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</si>
  <si>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</si>
  <si>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</si>
  <si>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</si>
  <si>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</si>
  <si>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</si>
  <si>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</si>
  <si>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</si>
  <si>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</si>
  <si>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</si>
  <si>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</si>
  <si>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</si>
  <si>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</si>
  <si>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</si>
  <si>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</si>
  <si>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</si>
  <si>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</si>
  <si>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</si>
  <si>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</si>
  <si>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</si>
  <si>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</si>
  <si>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</si>
  <si>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</si>
  <si>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</si>
  <si>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</si>
  <si>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</si>
  <si>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</si>
  <si>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</si>
  <si>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</si>
  <si>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</si>
  <si>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</si>
  <si>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</si>
  <si>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</si>
  <si>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</si>
  <si>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</si>
  <si>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</si>
  <si>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</si>
  <si>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</si>
  <si>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</si>
  <si>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</si>
  <si>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</si>
  <si>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</si>
  <si>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</si>
  <si>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</si>
  <si>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</si>
  <si>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</si>
  <si>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</si>
  <si>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</si>
  <si>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</si>
  <si>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</si>
  <si>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</si>
  <si>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</si>
  <si>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</si>
  <si>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</si>
  <si>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</si>
  <si>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</si>
  <si>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</si>
  <si>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</si>
  <si>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</si>
  <si>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</si>
  <si>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</si>
  <si>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</si>
  <si>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</si>
  <si>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</si>
  <si>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</si>
  <si>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</si>
  <si>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</si>
  <si>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</si>
  <si>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</si>
  <si>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</si>
  <si>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</si>
  <si>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</si>
  <si>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</si>
  <si>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</si>
  <si>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</si>
  <si>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</si>
  <si>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</si>
  <si>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</si>
  <si>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</si>
  <si>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</si>
  <si>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</si>
  <si>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</si>
  <si>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</si>
  <si>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</si>
  <si>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</si>
  <si>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</si>
  <si>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</si>
  <si>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</si>
  <si>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</si>
  <si>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</si>
  <si>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</si>
  <si>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</si>
  <si>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</si>
  <si>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</si>
  <si>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</si>
  <si>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</si>
  <si>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</si>
  <si>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</si>
  <si>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</si>
  <si>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</si>
  <si>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</si>
  <si>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</si>
  <si>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</si>
  <si>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</si>
  <si>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</si>
  <si>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</si>
  <si>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</si>
  <si>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</si>
  <si>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</si>
  <si>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</si>
  <si>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</si>
  <si>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</si>
  <si>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</si>
  <si>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</si>
  <si>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</si>
  <si>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</si>
  <si>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</si>
  <si>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</si>
  <si>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</si>
  <si>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</si>
  <si>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</si>
  <si>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</si>
  <si>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</si>
  <si>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</si>
  <si>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</si>
  <si>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</si>
  <si>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</si>
  <si>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</si>
  <si>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</si>
  <si>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</si>
  <si>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</si>
  <si>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</si>
  <si>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</si>
  <si>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</si>
  <si>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</si>
  <si>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</si>
  <si>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</si>
  <si>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</si>
  <si>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</si>
  <si>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</si>
  <si>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</si>
  <si>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</si>
  <si>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</si>
  <si>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</si>
  <si>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</si>
  <si>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</si>
  <si>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</si>
  <si>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</si>
  <si>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</si>
  <si>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</si>
  <si>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</si>
  <si>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</si>
  <si>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</si>
  <si>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</si>
  <si>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</si>
  <si>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</si>
  <si>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</si>
  <si>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</si>
  <si>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</si>
  <si>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</si>
  <si>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</si>
  <si>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</si>
  <si>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</si>
  <si>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</si>
  <si>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</si>
  <si>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</si>
  <si>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</si>
  <si>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</si>
  <si>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</si>
  <si>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</si>
  <si>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</si>
  <si>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</si>
  <si>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</si>
  <si>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</si>
  <si>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</si>
  <si>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</si>
  <si>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</si>
  <si>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</si>
  <si>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</si>
  <si>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</si>
  <si>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</si>
  <si>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</si>
  <si>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</si>
  <si>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</si>
  <si>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</si>
  <si>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</si>
  <si>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</si>
  <si>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</si>
  <si>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</si>
  <si>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</si>
  <si>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</si>
  <si>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</si>
  <si>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</si>
  <si>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</si>
  <si>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</si>
  <si>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</si>
  <si>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</si>
  <si>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</si>
  <si>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</si>
  <si>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</si>
  <si>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</si>
  <si>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</si>
  <si>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</si>
  <si>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</si>
  <si>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</si>
  <si>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</si>
  <si>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</si>
  <si>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</si>
  <si>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</si>
  <si>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</si>
  <si>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</si>
  <si>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</si>
  <si>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</si>
  <si>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</si>
  <si>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</si>
  <si>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</si>
  <si>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</si>
  <si>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</si>
  <si>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</si>
  <si>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</si>
  <si>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</si>
  <si>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</si>
  <si>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</si>
  <si>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</si>
  <si>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</si>
  <si>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</si>
  <si>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</si>
  <si>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</si>
  <si>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</si>
  <si>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</si>
  <si>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</si>
  <si>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</si>
  <si>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</si>
  <si>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</si>
  <si>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</si>
  <si>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</si>
  <si>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</si>
  <si>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</si>
  <si>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</si>
  <si>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</si>
  <si>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</si>
  <si>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</si>
  <si>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</si>
  <si>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</si>
  <si>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</si>
  <si>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</si>
  <si>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</si>
  <si>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</si>
  <si>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</si>
  <si>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</si>
  <si>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</si>
  <si>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</si>
  <si>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</si>
  <si>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</si>
  <si>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</si>
  <si>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</si>
  <si>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</si>
  <si>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</si>
  <si>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</si>
  <si>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</si>
  <si>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</si>
  <si>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</si>
  <si>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</si>
  <si>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</si>
  <si>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</si>
  <si>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</si>
  <si>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</si>
  <si>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</si>
  <si>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</si>
  <si>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</si>
  <si>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</si>
  <si>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</si>
  <si>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</si>
  <si>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</si>
  <si>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</si>
  <si>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</si>
  <si>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</si>
  <si>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</si>
  <si>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</si>
  <si>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</si>
  <si>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</si>
  <si>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</si>
  <si>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</si>
  <si>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</si>
  <si>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</si>
  <si>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</si>
  <si>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</si>
  <si>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</si>
  <si>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</si>
  <si>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</si>
  <si>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</si>
  <si>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</si>
  <si>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</si>
  <si>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</si>
  <si>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</si>
  <si>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</si>
  <si>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</si>
  <si>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</si>
  <si>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</si>
  <si>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</si>
  <si>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</si>
  <si>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</si>
  <si>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</si>
  <si>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</si>
  <si>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</si>
  <si>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</si>
  <si>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</si>
  <si>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</si>
  <si>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</si>
  <si>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</si>
  <si>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</si>
  <si>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</si>
  <si>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</si>
  <si>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</si>
  <si>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</si>
  <si>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</si>
  <si>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</si>
  <si>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</si>
  <si>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</si>
  <si>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</si>
  <si>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</si>
  <si>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</si>
  <si>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</si>
  <si>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</si>
  <si>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</si>
  <si>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</si>
  <si>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</si>
  <si>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</si>
  <si>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</si>
  <si>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</si>
  <si>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</si>
  <si>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</si>
  <si>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</si>
  <si>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</si>
  <si>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</si>
  <si>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</si>
  <si>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</si>
  <si>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</si>
  <si>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</si>
  <si>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</si>
  <si>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</si>
  <si>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</si>
  <si>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</si>
  <si>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</si>
  <si>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</si>
  <si>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</si>
  <si>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</si>
  <si>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</si>
  <si>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</si>
  <si>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</si>
  <si>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</si>
  <si>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</si>
  <si>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</si>
  <si>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</si>
  <si>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</si>
  <si>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</si>
  <si>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</si>
  <si>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</si>
  <si>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</si>
  <si>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</si>
  <si>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</si>
  <si>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</si>
  <si>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</si>
  <si>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</si>
  <si>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</si>
  <si>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</si>
  <si>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</si>
  <si>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</si>
  <si>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</si>
  <si>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</si>
  <si>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</si>
  <si>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</si>
  <si>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</si>
  <si>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</si>
  <si>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</si>
  <si>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</si>
  <si>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</si>
  <si>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</si>
  <si>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</si>
  <si>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</si>
  <si>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</si>
  <si>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</si>
  <si>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</si>
  <si>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</si>
  <si>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</si>
  <si>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</si>
  <si>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</si>
  <si>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</si>
  <si>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</si>
  <si>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</si>
  <si>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</si>
  <si>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</si>
  <si>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</si>
  <si>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</si>
  <si>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</si>
  <si>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</si>
  <si>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</si>
  <si>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</si>
  <si>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</si>
  <si>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</si>
  <si>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</si>
  <si>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</si>
  <si>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</si>
  <si>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</si>
  <si>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</si>
  <si>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</si>
  <si>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</si>
  <si>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</si>
  <si>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</si>
  <si>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</si>
  <si>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</si>
  <si>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</si>
  <si>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</si>
  <si>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</si>
  <si>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</si>
  <si>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</si>
  <si>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</si>
  <si>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</si>
  <si>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</si>
  <si>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</si>
  <si>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</si>
  <si>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</si>
  <si>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</si>
  <si>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</si>
  <si>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</si>
  <si>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</si>
  <si>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</si>
  <si>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</si>
  <si>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</si>
  <si>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</si>
  <si>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</si>
  <si>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</si>
  <si>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</si>
  <si>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</si>
  <si>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</si>
  <si>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</si>
  <si>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</si>
  <si>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</si>
  <si>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</si>
  <si>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</si>
  <si>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</si>
  <si>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</si>
  <si>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</si>
  <si>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</si>
  <si>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</si>
  <si>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</si>
  <si>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</si>
  <si>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</si>
  <si>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</si>
  <si>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</si>
  <si>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</si>
  <si>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</si>
  <si>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</si>
  <si>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</si>
  <si>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</si>
  <si>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</si>
  <si>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</si>
  <si>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</si>
  <si>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</si>
  <si>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</si>
  <si>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</si>
  <si>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</si>
  <si>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</si>
  <si>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</si>
  <si>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</si>
  <si>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</si>
  <si>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</si>
  <si>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</si>
  <si>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</si>
  <si>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</si>
  <si>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</si>
  <si>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</si>
  <si>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</si>
  <si>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</si>
  <si>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</si>
  <si>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</si>
  <si>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</si>
  <si>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</si>
  <si>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</si>
  <si>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</si>
  <si>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</si>
  <si>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</si>
  <si>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</si>
  <si>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</si>
  <si>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</si>
  <si>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</si>
  <si>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</si>
  <si>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</si>
  <si>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</si>
  <si>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</si>
  <si>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</si>
  <si>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</si>
  <si>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</si>
  <si>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</si>
  <si>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</si>
  <si>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</si>
  <si>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</si>
  <si>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</si>
  <si>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</si>
  <si>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</si>
  <si>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</si>
  <si>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</si>
  <si>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</si>
  <si>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</si>
  <si>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</si>
  <si>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</si>
  <si>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</si>
  <si>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</si>
  <si>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</si>
  <si>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</si>
  <si>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</si>
  <si>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</si>
  <si>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</si>
  <si>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</si>
  <si>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</si>
  <si>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</si>
  <si>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</si>
  <si>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</si>
  <si>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</si>
  <si>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</si>
  <si>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</si>
  <si>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</si>
  <si>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</si>
  <si>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</si>
  <si>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</si>
  <si>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</si>
  <si>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</si>
  <si>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</si>
  <si>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</si>
  <si>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</si>
  <si>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</si>
  <si>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</si>
  <si>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</si>
  <si>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</si>
  <si>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</si>
  <si>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</si>
  <si>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</si>
  <si>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</si>
  <si>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</si>
  <si>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</si>
  <si>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</si>
  <si>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</si>
  <si>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</si>
  <si>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</si>
  <si>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</si>
  <si>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</si>
  <si>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</si>
  <si>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</si>
  <si>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</si>
  <si>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</si>
  <si>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</si>
  <si>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</si>
  <si>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</si>
  <si>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</si>
  <si>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</si>
  <si>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</si>
  <si>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</si>
  <si>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</si>
  <si>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</si>
  <si>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</si>
  <si>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</si>
  <si>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</si>
  <si>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</si>
  <si>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</si>
  <si>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</si>
  <si>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</si>
  <si>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</si>
  <si>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</si>
  <si>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</si>
  <si>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</si>
  <si>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</si>
  <si>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</si>
  <si>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</si>
  <si>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</si>
  <si>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</si>
  <si>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</si>
  <si>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</si>
  <si>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</si>
  <si>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</si>
  <si>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</si>
  <si>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</si>
  <si>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</si>
  <si>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</si>
  <si>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</si>
  <si>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</si>
  <si>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</si>
  <si>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</si>
  <si>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</si>
  <si>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</si>
  <si>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</si>
  <si>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</si>
  <si>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</si>
  <si>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</si>
  <si>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</si>
  <si>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</si>
  <si>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</si>
  <si>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</si>
  <si>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</si>
  <si>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</si>
  <si>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</si>
  <si>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</si>
  <si>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</si>
  <si>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</si>
  <si>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</si>
  <si>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</si>
  <si>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</si>
  <si>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</si>
  <si>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</si>
  <si>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</si>
  <si>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</si>
  <si>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</si>
  <si>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</si>
  <si>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</si>
  <si>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</si>
  <si>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</si>
  <si>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</si>
  <si>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</si>
  <si>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</si>
  <si>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</si>
  <si>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</si>
  <si>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</si>
  <si>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</si>
  <si>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</si>
  <si>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</si>
  <si>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</si>
  <si>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</si>
  <si>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</si>
  <si>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</si>
  <si>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</si>
  <si>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</si>
  <si>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</si>
  <si>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</si>
  <si>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</si>
  <si>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</si>
  <si>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</si>
  <si>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</si>
  <si>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</si>
  <si>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</si>
  <si>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</si>
  <si>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</si>
  <si>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</si>
  <si>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</si>
  <si>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</si>
  <si>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</si>
  <si>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</si>
  <si>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</si>
  <si>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</si>
  <si>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</si>
  <si>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</si>
  <si>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</si>
  <si>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</si>
  <si>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</si>
  <si>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</si>
  <si>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</si>
  <si>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</si>
  <si>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</si>
  <si>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</si>
  <si>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</si>
  <si>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</si>
  <si>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</si>
  <si>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</si>
  <si>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</si>
  <si>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</si>
  <si>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</si>
  <si>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</si>
  <si>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</si>
  <si>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</si>
  <si>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</si>
  <si>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</si>
  <si>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</si>
  <si>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</si>
  <si>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</si>
  <si>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</si>
  <si>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</si>
  <si>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</si>
  <si>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</si>
  <si>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</si>
  <si>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</si>
  <si>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</si>
  <si>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</si>
  <si>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</si>
  <si>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</si>
  <si>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</si>
  <si>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</si>
  <si>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</si>
  <si>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</si>
  <si>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</si>
  <si>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</si>
  <si>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</si>
  <si>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</si>
  <si>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</si>
  <si>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</si>
  <si>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</si>
  <si>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</si>
  <si>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</si>
  <si>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</si>
  <si>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</si>
  <si>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</si>
  <si>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</si>
  <si>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</si>
  <si>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</si>
  <si>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</si>
  <si>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</si>
  <si>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</si>
  <si>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</si>
  <si>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</si>
  <si>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</si>
  <si>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</si>
  <si>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</si>
  <si>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</si>
  <si>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</si>
  <si>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</si>
  <si>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</si>
  <si>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</si>
  <si>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</si>
  <si>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</si>
  <si>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</si>
  <si>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</si>
  <si>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</si>
  <si>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</si>
  <si>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</si>
  <si>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</si>
  <si>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</si>
  <si>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</si>
  <si>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</si>
  <si>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</si>
  <si>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</si>
  <si>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</si>
  <si>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</si>
  <si>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</si>
  <si>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</si>
  <si>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</si>
  <si>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</si>
  <si>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</si>
  <si>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</si>
  <si>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</si>
  <si>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</si>
  <si>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</si>
  <si>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</si>
  <si>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</si>
  <si>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</si>
  <si>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</si>
  <si>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</si>
  <si>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</si>
  <si>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</si>
  <si>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</si>
  <si>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</si>
  <si>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</si>
  <si>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</si>
  <si>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</si>
  <si>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</si>
  <si>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</si>
  <si>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</si>
  <si>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</si>
  <si>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</si>
  <si>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</si>
  <si>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</si>
  <si>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</si>
  <si>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</si>
  <si>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</si>
  <si>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</si>
  <si>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</si>
  <si>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</si>
  <si>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</si>
  <si>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</si>
  <si>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</si>
  <si>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</si>
  <si>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</si>
  <si>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</si>
  <si>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</si>
  <si>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</si>
  <si>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</si>
  <si>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</si>
  <si>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</si>
  <si>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</si>
  <si>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</si>
  <si>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</si>
  <si>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</si>
  <si>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</si>
  <si>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</si>
  <si>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</si>
  <si>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</si>
  <si>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</si>
  <si>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</si>
  <si>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</si>
  <si>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</si>
  <si>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</si>
  <si>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</si>
  <si>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</si>
  <si>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</si>
  <si>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</si>
  <si>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</si>
  <si>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</si>
  <si>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</si>
  <si>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</si>
  <si>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</si>
  <si>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</si>
  <si>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</si>
  <si>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</si>
  <si>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</si>
  <si>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</si>
  <si>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</si>
  <si>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</si>
  <si>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</si>
  <si>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</si>
  <si>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</si>
  <si>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</si>
  <si>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</si>
  <si>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</si>
  <si>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</si>
  <si>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</si>
  <si>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</si>
  <si>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</si>
  <si>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</si>
  <si>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</si>
  <si>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</si>
  <si>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</si>
  <si>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</si>
  <si>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</si>
  <si>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</si>
  <si>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</si>
  <si>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</si>
  <si>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</si>
  <si>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</si>
  <si>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</si>
  <si>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</si>
  <si>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</si>
  <si>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</si>
  <si>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</si>
  <si>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</si>
  <si>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</si>
  <si>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</si>
  <si>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</si>
  <si>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</si>
  <si>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</si>
  <si>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</si>
  <si>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</si>
  <si>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</si>
  <si>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</si>
  <si>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</si>
  <si>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</si>
  <si>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</si>
  <si>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</si>
  <si>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</si>
  <si>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</si>
  <si>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</si>
  <si>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</si>
  <si>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</si>
  <si>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</si>
  <si>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</si>
  <si>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</si>
  <si>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</si>
  <si>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</si>
  <si>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</si>
  <si>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</si>
  <si>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</si>
  <si>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</si>
  <si>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</si>
  <si>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</si>
  <si>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</si>
  <si>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</si>
  <si>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</si>
  <si>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</si>
  <si>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</si>
  <si>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</si>
  <si>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</si>
  <si>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</si>
  <si>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</si>
  <si>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</si>
  <si>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</si>
  <si>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</si>
  <si>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</si>
  <si>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</si>
  <si>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</si>
  <si>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</si>
  <si>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</si>
  <si>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</si>
  <si>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</si>
  <si>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</si>
  <si>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</si>
  <si>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</si>
  <si>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</si>
  <si>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</si>
  <si>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</si>
  <si>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</si>
  <si>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</si>
  <si>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</si>
  <si>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</si>
  <si>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</si>
  <si>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</si>
  <si>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</si>
  <si>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</si>
  <si>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</si>
  <si>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</si>
  <si>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</si>
  <si>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</si>
  <si>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</si>
  <si>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</si>
  <si>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</si>
  <si>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</si>
  <si>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</si>
  <si>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</si>
  <si>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</si>
  <si>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</si>
  <si>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</si>
  <si>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</si>
  <si>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</si>
  <si>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</si>
  <si>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</si>
  <si>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</si>
  <si>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</si>
  <si>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</si>
  <si>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</si>
  <si>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</si>
  <si>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</si>
  <si>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</si>
  <si>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</si>
  <si>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</si>
  <si>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</si>
  <si>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</si>
  <si>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</si>
  <si>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</si>
  <si>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</si>
  <si>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</si>
  <si>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</si>
  <si>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</si>
  <si>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</si>
  <si>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</si>
  <si>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</si>
  <si>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</si>
  <si>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</si>
  <si>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</si>
  <si>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</si>
  <si>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</si>
  <si>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</si>
  <si>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</si>
  <si>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</si>
  <si>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</si>
  <si>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</si>
  <si>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</si>
  <si>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</si>
  <si>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</si>
  <si>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</si>
  <si>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</si>
  <si>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</si>
  <si>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</si>
  <si>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</si>
  <si>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</si>
  <si>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</si>
  <si>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</si>
  <si>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</si>
  <si>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</si>
  <si>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</si>
  <si>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</si>
  <si>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</si>
  <si>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</si>
  <si>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</si>
  <si>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</si>
  <si>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</si>
  <si>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</si>
  <si>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</si>
  <si>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</si>
  <si>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</si>
  <si>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</si>
  <si>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</si>
  <si>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</si>
  <si>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</si>
  <si>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</si>
  <si>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</si>
  <si>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</si>
  <si>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</si>
  <si>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</si>
  <si>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</si>
  <si>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</si>
  <si>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</si>
  <si>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</si>
  <si>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</si>
  <si>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</si>
  <si>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</si>
  <si>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</si>
  <si>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</si>
  <si>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</si>
  <si>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</si>
  <si>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</si>
  <si>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</si>
  <si>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</si>
  <si>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</si>
  <si>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</si>
  <si>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</si>
  <si>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</si>
  <si>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</si>
  <si>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</si>
  <si>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</si>
  <si>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</si>
  <si>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</si>
  <si>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</si>
  <si>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</si>
  <si>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</si>
  <si>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</si>
  <si>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</si>
  <si>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</si>
  <si>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</si>
  <si>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</si>
  <si>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</si>
  <si>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</si>
  <si>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</si>
  <si>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</si>
  <si>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</si>
  <si>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</si>
  <si>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</si>
  <si>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</si>
  <si>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</si>
  <si>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</si>
  <si>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</si>
  <si>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</si>
  <si>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</si>
  <si>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</si>
  <si>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</si>
  <si>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</si>
  <si>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</si>
  <si>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</si>
  <si>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</si>
  <si>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</si>
  <si>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</si>
  <si>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</si>
  <si>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</si>
  <si>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</si>
  <si>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</si>
  <si>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</si>
  <si>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</si>
  <si>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</si>
  <si>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</si>
  <si>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</si>
  <si>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</si>
  <si>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</si>
  <si>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</si>
  <si>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</si>
  <si>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</si>
  <si>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</si>
  <si>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</si>
  <si>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</si>
  <si>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</si>
  <si>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</si>
  <si>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</si>
  <si>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</si>
  <si>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</si>
  <si>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</si>
  <si>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</si>
  <si>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</si>
  <si>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</si>
  <si>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</si>
  <si>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</si>
  <si>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</si>
  <si>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</si>
  <si>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</si>
  <si>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</si>
  <si>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</si>
  <si>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</si>
  <si>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</si>
  <si>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</si>
  <si>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</si>
  <si>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</si>
  <si>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</si>
  <si>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</si>
  <si>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</si>
  <si>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</si>
  <si>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</si>
  <si>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</si>
  <si>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</si>
  <si>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</si>
  <si>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</si>
  <si>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</si>
  <si>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</si>
  <si>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</si>
  <si>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</si>
  <si>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</si>
  <si>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</si>
  <si>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</si>
  <si>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</si>
  <si>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</si>
  <si>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</si>
  <si>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</si>
  <si>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</si>
  <si>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</si>
  <si>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</si>
  <si>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</si>
  <si>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</si>
  <si>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</si>
  <si>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</si>
  <si>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</si>
  <si>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</si>
  <si>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</si>
  <si>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</si>
  <si>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</si>
  <si>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</si>
  <si>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</si>
  <si>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</si>
  <si>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</si>
  <si>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</si>
  <si>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</si>
  <si>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</si>
  <si>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</si>
  <si>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</si>
  <si>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</si>
  <si>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</si>
  <si>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</si>
  <si>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</si>
  <si>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</si>
  <si>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</si>
  <si>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</si>
  <si>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</si>
  <si>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</si>
  <si>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</si>
  <si>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</si>
  <si>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</si>
  <si>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</si>
  <si>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</si>
  <si>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</si>
  <si>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</si>
  <si>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</si>
  <si>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</si>
  <si>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</si>
  <si>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</si>
  <si>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</si>
  <si>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</si>
  <si>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</si>
  <si>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</si>
  <si>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</si>
  <si>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</si>
  <si>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</si>
  <si>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</si>
  <si>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</si>
  <si>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</si>
  <si>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</si>
  <si>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</si>
  <si>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</si>
  <si>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</si>
  <si>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</si>
  <si>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</si>
  <si>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</si>
  <si>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</si>
  <si>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</si>
  <si>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</si>
  <si>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</si>
  <si>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</si>
  <si>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</si>
  <si>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</si>
  <si>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</si>
  <si>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</si>
  <si>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</si>
  <si>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</si>
  <si>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</si>
  <si>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</si>
  <si>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</si>
  <si>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</si>
  <si>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</si>
  <si>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</si>
  <si>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</si>
  <si>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</si>
  <si>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</si>
  <si>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</si>
  <si>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</si>
  <si>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</si>
  <si>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</si>
  <si>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</si>
  <si>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</si>
  <si>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</si>
  <si>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</si>
  <si>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</si>
  <si>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</si>
  <si>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</si>
  <si>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</si>
  <si>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</si>
  <si>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</si>
  <si>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</si>
  <si>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</si>
  <si>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</si>
  <si>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</si>
  <si>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</si>
  <si>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</si>
  <si>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</si>
  <si>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</si>
  <si>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</si>
  <si>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</si>
  <si>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</si>
  <si>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</si>
  <si>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</si>
  <si>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</si>
  <si>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</si>
  <si>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</si>
  <si>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</si>
  <si>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</si>
  <si>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</si>
  <si>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</si>
  <si>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</si>
  <si>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</si>
  <si>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</si>
  <si>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</si>
  <si>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</si>
  <si>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</si>
  <si>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</si>
  <si>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</si>
  <si>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</si>
  <si>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</si>
  <si>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</si>
  <si>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</si>
  <si>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</si>
  <si>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</si>
  <si>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</si>
  <si>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</si>
  <si>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</si>
  <si>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</si>
  <si>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</si>
  <si>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</si>
  <si>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</si>
  <si>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</si>
  <si>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</si>
  <si>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</si>
  <si>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</si>
  <si>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</si>
  <si>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</si>
  <si>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</si>
  <si>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</si>
  <si>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</si>
  <si>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</si>
  <si>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</si>
  <si>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</si>
  <si>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</si>
  <si>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</si>
  <si>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</si>
  <si>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</si>
  <si>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</si>
  <si>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</si>
  <si>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</si>
  <si>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</si>
  <si>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</si>
  <si>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</si>
  <si>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</si>
  <si>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</si>
  <si>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</si>
  <si>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</si>
  <si>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</si>
  <si>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</si>
  <si>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</si>
  <si>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</si>
  <si>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</si>
  <si>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</si>
  <si>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</si>
  <si>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</si>
  <si>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</si>
  <si>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</si>
  <si>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</si>
  <si>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</si>
  <si>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</si>
  <si>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</si>
  <si>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</si>
  <si>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</si>
  <si>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</si>
  <si>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</si>
  <si>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</si>
  <si>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</si>
  <si>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</si>
  <si>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</si>
  <si>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</si>
  <si>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</si>
  <si>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</si>
  <si>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</si>
  <si>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</si>
  <si>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</si>
  <si>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</si>
  <si>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</si>
  <si>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</si>
  <si>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</si>
  <si>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</si>
  <si>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</si>
  <si>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</si>
  <si>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</si>
  <si>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</si>
  <si>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</si>
  <si>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</si>
  <si>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</si>
  <si>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</si>
  <si>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</si>
  <si>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</si>
  <si>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</si>
  <si>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</si>
  <si>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</si>
  <si>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</si>
  <si>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</si>
  <si>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</si>
  <si>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</si>
  <si>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</si>
  <si>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</si>
  <si>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</si>
  <si>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</si>
  <si>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</si>
  <si>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</si>
  <si>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</si>
  <si>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</si>
  <si>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</si>
  <si>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</si>
  <si>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</si>
  <si>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</si>
  <si>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</si>
  <si>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</si>
  <si>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</si>
  <si>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</si>
  <si>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</si>
  <si>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</si>
  <si>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</si>
  <si>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</si>
  <si>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</si>
  <si>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</si>
  <si>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</si>
  <si>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</si>
  <si>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</si>
  <si>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</si>
  <si>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</si>
  <si>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</si>
  <si>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</si>
  <si>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</si>
  <si>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</si>
  <si>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</si>
  <si>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</si>
  <si>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</si>
  <si>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</si>
  <si>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</si>
  <si>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</si>
  <si>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</si>
  <si>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</si>
  <si>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</si>
  <si>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</si>
  <si>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</si>
  <si>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</si>
  <si>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</si>
  <si>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</si>
  <si>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</si>
  <si>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</si>
  <si>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</si>
  <si>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</si>
  <si>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</si>
  <si>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</si>
  <si>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</si>
  <si>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</si>
  <si>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</si>
  <si>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</si>
  <si>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</si>
  <si>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</si>
  <si>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</si>
  <si>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</si>
  <si>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</si>
  <si>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</si>
  <si>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</si>
  <si>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</si>
  <si>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</si>
  <si>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</si>
  <si>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</si>
  <si>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</si>
  <si>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</si>
  <si>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</si>
  <si>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</si>
  <si>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</si>
  <si>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</si>
  <si>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</si>
  <si>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</si>
  <si>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</si>
  <si>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</si>
  <si>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</si>
  <si>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</si>
  <si>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</si>
  <si>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</si>
  <si>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</si>
  <si>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</si>
  <si>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</si>
  <si>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</si>
  <si>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</si>
  <si>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</si>
  <si>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</si>
  <si>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</si>
  <si>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</si>
  <si>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</si>
  <si>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</si>
  <si>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</si>
  <si>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</si>
  <si>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</si>
  <si>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</si>
  <si>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</si>
  <si>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</si>
  <si>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</si>
  <si>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</si>
  <si>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</si>
  <si>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</si>
  <si>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</si>
  <si>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</si>
  <si>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</si>
  <si>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</si>
  <si>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</si>
  <si>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</si>
  <si>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</si>
  <si>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</si>
  <si>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</si>
  <si>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</si>
  <si>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</si>
  <si>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</si>
  <si>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</si>
  <si>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</si>
  <si>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</si>
  <si>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</si>
  <si>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</si>
  <si>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</si>
  <si>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</si>
  <si>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</si>
  <si>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</si>
  <si>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</si>
  <si>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</si>
  <si>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</si>
  <si>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</si>
  <si>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</si>
  <si>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</si>
  <si>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</si>
  <si>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</si>
  <si>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</si>
  <si>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</si>
  <si>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</si>
  <si>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</si>
  <si>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</si>
  <si>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</si>
  <si>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</si>
  <si>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</si>
  <si>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</si>
  <si>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</si>
  <si>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</si>
  <si>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</si>
  <si>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</si>
  <si>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</si>
  <si>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</si>
  <si>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</si>
  <si>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</si>
  <si>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</si>
  <si>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</si>
  <si>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</si>
  <si>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</si>
  <si>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</si>
  <si>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</si>
  <si>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</si>
  <si>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</si>
  <si>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</si>
  <si>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</si>
  <si>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</si>
  <si>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</si>
  <si>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</si>
  <si>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</si>
  <si>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</si>
  <si>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</si>
  <si>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</si>
  <si>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</si>
  <si>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</si>
  <si>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</si>
  <si>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</si>
  <si>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</si>
  <si>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</si>
  <si>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</si>
  <si>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</si>
  <si>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</si>
  <si>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</si>
  <si>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</si>
  <si>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</si>
  <si>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</si>
  <si>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</si>
  <si>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</si>
  <si>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</si>
  <si>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</si>
  <si>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</si>
  <si>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</si>
  <si>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</si>
  <si>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</si>
  <si>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</si>
  <si>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</si>
  <si>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</si>
  <si>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</si>
  <si>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</si>
  <si>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</si>
  <si>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</si>
  <si>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</si>
  <si>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</si>
  <si>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</si>
  <si>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</si>
  <si>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</si>
  <si>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</si>
  <si>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</si>
  <si>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</si>
  <si>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</si>
  <si>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</si>
  <si>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</si>
  <si>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</si>
  <si>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</si>
  <si>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</si>
  <si>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</si>
  <si>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</si>
  <si>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</si>
  <si>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</si>
  <si>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</si>
  <si>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</si>
  <si>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</si>
  <si>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</si>
  <si>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</si>
  <si>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</si>
  <si>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</si>
  <si>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</si>
  <si>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</si>
  <si>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</si>
  <si>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</si>
  <si>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</si>
  <si>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</si>
  <si>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</si>
  <si>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</si>
  <si>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</si>
  <si>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</si>
  <si>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</si>
  <si>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</si>
  <si>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</si>
  <si>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</si>
  <si>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</si>
  <si>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</si>
  <si>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</si>
  <si>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</si>
  <si>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</si>
  <si>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</si>
  <si>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</si>
  <si>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</si>
  <si>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</si>
  <si>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</si>
  <si>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</si>
  <si>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</si>
  <si>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</si>
  <si>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</si>
  <si>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</si>
  <si>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</si>
  <si>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</si>
  <si>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</si>
  <si>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</si>
  <si>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</si>
  <si>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</si>
  <si>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</si>
  <si>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</si>
  <si>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</si>
  <si>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</si>
  <si>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</si>
  <si>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</si>
  <si>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</si>
  <si>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</si>
  <si>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</si>
  <si>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</si>
  <si>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</si>
  <si>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</si>
  <si>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</si>
  <si>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</si>
  <si>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</si>
  <si>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</si>
  <si>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</si>
  <si>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</si>
  <si>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</si>
  <si>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</si>
  <si>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</si>
  <si>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</si>
  <si>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</si>
  <si>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</si>
  <si>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</si>
  <si>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</si>
  <si>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</si>
  <si>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</si>
  <si>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</si>
  <si>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</si>
  <si>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</si>
  <si>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</si>
  <si>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</si>
  <si>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</si>
  <si>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</si>
  <si>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</si>
  <si>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</si>
  <si>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</si>
  <si>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</si>
  <si>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</si>
  <si>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</si>
  <si>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</si>
  <si>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</si>
  <si>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</si>
  <si>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</si>
  <si>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</si>
  <si>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</si>
  <si>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</si>
  <si>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</si>
  <si>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</si>
  <si>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</si>
  <si>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</si>
  <si>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</si>
  <si>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</si>
  <si>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</si>
  <si>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</si>
  <si>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</si>
  <si>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</si>
  <si>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</si>
  <si>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</si>
  <si>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</si>
  <si>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</si>
  <si>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</si>
  <si>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</si>
  <si>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</si>
  <si>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</si>
  <si>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</si>
  <si>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</si>
  <si>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</si>
  <si>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</si>
  <si>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</si>
  <si>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</si>
  <si>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</si>
  <si>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</si>
  <si>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</si>
  <si>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</si>
  <si>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</si>
  <si>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</si>
  <si>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</si>
  <si>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</si>
  <si>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</si>
  <si>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</si>
  <si>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</si>
  <si>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</si>
  <si>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</si>
  <si>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</si>
  <si>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</si>
  <si>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</si>
  <si>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</si>
  <si>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</si>
  <si>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</si>
  <si>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</si>
  <si>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</si>
  <si>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</si>
  <si>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</si>
  <si>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</si>
  <si>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</si>
  <si>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</si>
  <si>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</si>
  <si>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</si>
  <si>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</si>
  <si>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</si>
  <si>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</si>
  <si>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</si>
  <si>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</si>
  <si>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</si>
  <si>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</si>
  <si>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</si>
  <si>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</si>
  <si>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</si>
  <si>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</si>
  <si>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</si>
  <si>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</si>
  <si>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</si>
  <si>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</si>
  <si>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</si>
  <si>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</si>
  <si>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</si>
  <si>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</si>
  <si>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</si>
  <si>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</si>
  <si>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</si>
  <si>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</si>
  <si>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</si>
  <si>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</si>
  <si>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</si>
  <si>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</si>
  <si>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</si>
  <si>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</si>
  <si>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</si>
  <si>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</si>
  <si>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</si>
  <si>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</si>
  <si>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</si>
  <si>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</si>
  <si>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</si>
  <si>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</si>
  <si>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</si>
  <si>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</si>
  <si>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</si>
  <si>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</si>
  <si>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</si>
  <si>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</si>
  <si>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</si>
  <si>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</si>
  <si>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</si>
  <si>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</si>
  <si>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</si>
  <si>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</si>
  <si>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</si>
  <si>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</si>
  <si>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</si>
  <si>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</si>
  <si>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</si>
  <si>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</si>
  <si>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</si>
  <si>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</si>
  <si>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</si>
  <si>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</si>
  <si>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</si>
  <si>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</si>
  <si>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</si>
  <si>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</si>
  <si>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</si>
  <si>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</si>
  <si>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</si>
  <si>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</si>
  <si>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</si>
  <si>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</si>
  <si>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</si>
  <si>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</si>
  <si>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</si>
  <si>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</si>
  <si>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</si>
  <si>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</si>
  <si>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</si>
  <si>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</si>
  <si>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</si>
  <si>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</si>
  <si>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</si>
  <si>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</si>
  <si>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</si>
  <si>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</si>
  <si>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</si>
  <si>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</si>
  <si>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</si>
  <si>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</si>
  <si>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</si>
  <si>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</si>
  <si>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</si>
  <si>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</si>
  <si>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</si>
  <si>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</si>
  <si>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</si>
  <si>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</si>
  <si>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</si>
  <si>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</si>
  <si>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</si>
  <si>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</si>
  <si>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</si>
  <si>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</si>
  <si>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</si>
  <si>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</si>
  <si>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</si>
  <si>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</si>
  <si>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</si>
  <si>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</si>
  <si>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</si>
  <si>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</si>
  <si>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</si>
  <si>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</si>
  <si>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</si>
  <si>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</si>
  <si>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</si>
  <si>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</si>
  <si>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</si>
  <si>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</si>
  <si>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</si>
  <si>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</si>
  <si>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</si>
  <si>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</si>
  <si>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</si>
  <si>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</si>
  <si>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</si>
  <si>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</si>
  <si>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</si>
  <si>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</si>
  <si>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</si>
  <si>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</si>
  <si>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</si>
  <si>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</si>
  <si>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</si>
  <si>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</si>
  <si>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</si>
  <si>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</si>
  <si>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</si>
  <si>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</si>
  <si>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</si>
  <si>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</si>
  <si>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</si>
  <si>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</si>
  <si>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</si>
  <si>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</si>
  <si>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</si>
  <si>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</si>
  <si>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</si>
  <si>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</si>
  <si>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</si>
  <si>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</si>
  <si>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</si>
  <si>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</si>
  <si>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</si>
  <si>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</si>
  <si>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</si>
  <si>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</si>
  <si>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</si>
  <si>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</si>
  <si>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</si>
  <si>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</si>
  <si>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</si>
  <si>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</si>
  <si>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</si>
  <si>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</si>
  <si>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</si>
  <si>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</si>
  <si>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</si>
  <si>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</si>
  <si>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</si>
  <si>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</si>
  <si>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</si>
  <si>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</si>
  <si>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</si>
  <si>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</si>
  <si>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</si>
  <si>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</si>
  <si>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</si>
  <si>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</si>
  <si>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</si>
  <si>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</si>
  <si>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</si>
  <si>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</si>
  <si>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</si>
  <si>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</si>
  <si>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</si>
  <si>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</si>
  <si>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</si>
  <si>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</si>
  <si>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</si>
  <si>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</si>
  <si>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</si>
  <si>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</si>
  <si>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</si>
  <si>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</si>
  <si>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</si>
  <si>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</si>
  <si>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</si>
  <si>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</si>
  <si>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</si>
  <si>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</si>
  <si>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</si>
  <si>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</si>
  <si>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</si>
  <si>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</si>
  <si>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</si>
  <si>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</si>
  <si>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</si>
  <si>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</si>
  <si>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</si>
  <si>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</si>
  <si>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</si>
  <si>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</si>
  <si>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</si>
  <si>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</si>
  <si>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</si>
  <si>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</si>
  <si>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</si>
  <si>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</si>
  <si>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</si>
  <si>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</si>
  <si>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</si>
  <si>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</si>
  <si>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</si>
  <si>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</si>
  <si>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</si>
  <si>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</si>
  <si>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</si>
  <si>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</si>
  <si>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</si>
  <si>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</si>
  <si>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</si>
  <si>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</si>
  <si>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</si>
  <si>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</si>
  <si>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</si>
  <si>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</si>
  <si>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</si>
  <si>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</si>
  <si>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</si>
  <si>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</si>
  <si>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</si>
  <si>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</si>
  <si>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</si>
  <si>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</si>
  <si>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</si>
  <si>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</si>
  <si>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</si>
  <si>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</si>
  <si>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</si>
  <si>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</si>
  <si>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</si>
  <si>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</si>
  <si>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</si>
  <si>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</si>
  <si>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</si>
  <si>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</si>
  <si>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</si>
  <si>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</si>
  <si>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</si>
  <si>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</si>
  <si>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</si>
  <si>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</si>
  <si>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</si>
  <si>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</si>
  <si>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</si>
  <si>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</si>
  <si>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</si>
  <si>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</si>
  <si>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</si>
  <si>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</si>
  <si>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</si>
  <si>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</si>
  <si>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</si>
  <si>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</si>
  <si>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</si>
  <si>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</si>
  <si>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</si>
  <si>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</si>
  <si>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</si>
  <si>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</si>
  <si>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</si>
  <si>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</si>
  <si>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</si>
  <si>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</si>
  <si>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</si>
  <si>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</si>
  <si>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</si>
  <si>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</si>
  <si>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</si>
  <si>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</si>
  <si>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</si>
  <si>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</si>
  <si>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</si>
  <si>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</si>
  <si>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</si>
  <si>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</si>
  <si>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</si>
  <si>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</si>
  <si>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</si>
  <si>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</si>
  <si>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</si>
  <si>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</si>
  <si>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</si>
  <si>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</si>
  <si>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</si>
  <si>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</si>
  <si>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</si>
  <si>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</si>
  <si>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</si>
  <si>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</si>
  <si>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</si>
  <si>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</si>
  <si>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</si>
  <si>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</si>
  <si>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</si>
  <si>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</si>
  <si>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</si>
  <si>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</si>
  <si>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</si>
  <si>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</si>
  <si>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</si>
  <si>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</si>
  <si>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</si>
  <si>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</si>
  <si>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</si>
  <si>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</si>
  <si>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</si>
  <si>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</si>
  <si>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</si>
  <si>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</si>
  <si>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</si>
  <si>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</si>
  <si>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</si>
  <si>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</si>
  <si>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</si>
  <si>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</si>
  <si>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</si>
  <si>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</si>
  <si>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</si>
  <si>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</si>
  <si>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</si>
  <si>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</si>
  <si>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</si>
  <si>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</si>
  <si>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</si>
  <si>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</si>
  <si>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</si>
  <si>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</si>
  <si>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</si>
  <si>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</si>
  <si>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</si>
  <si>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</si>
  <si>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</si>
  <si>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</si>
  <si>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</si>
  <si>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</si>
  <si>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</si>
  <si>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</si>
  <si>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</si>
  <si>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</si>
  <si>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</si>
  <si>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</si>
  <si>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</si>
  <si>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</si>
  <si>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</si>
  <si>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</si>
  <si>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</si>
  <si>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</si>
  <si>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</si>
  <si>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</si>
  <si>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</si>
  <si>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</si>
  <si>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</si>
  <si>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</si>
  <si>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</si>
  <si>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</si>
  <si>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</si>
  <si>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</si>
  <si>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</si>
  <si>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</si>
  <si>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</si>
  <si>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</si>
  <si>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</si>
  <si>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</si>
  <si>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</si>
  <si>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</si>
  <si>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</si>
  <si>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</si>
  <si>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</si>
  <si>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</si>
  <si>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</si>
  <si>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</si>
  <si>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</si>
  <si>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</si>
  <si>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</si>
  <si>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</si>
  <si>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</si>
  <si>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</si>
  <si>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</si>
  <si>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</si>
  <si>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</si>
  <si>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</si>
  <si>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</si>
  <si>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</si>
  <si>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</si>
  <si>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</si>
  <si>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</si>
  <si>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</si>
  <si>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</si>
  <si>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</si>
  <si>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</si>
  <si>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</si>
  <si>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</si>
  <si>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</si>
  <si>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</si>
  <si>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</si>
  <si>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</si>
  <si>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</si>
  <si>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</si>
  <si>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</si>
  <si>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</si>
  <si>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</si>
  <si>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</si>
  <si>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</si>
  <si>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</si>
  <si>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</si>
  <si>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</si>
  <si>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</si>
  <si>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</si>
  <si>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</si>
  <si>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</si>
  <si>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</si>
  <si>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</si>
  <si>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</si>
  <si>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</si>
  <si>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</si>
  <si>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</si>
  <si>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</si>
  <si>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</si>
  <si>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</si>
  <si>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</si>
  <si>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</si>
  <si>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</si>
  <si>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</si>
  <si>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</si>
  <si>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</si>
  <si>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</si>
  <si>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</si>
  <si>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</si>
  <si>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</si>
  <si>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</si>
  <si>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</si>
  <si>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</si>
  <si>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</si>
  <si>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</si>
  <si>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</si>
  <si>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</si>
  <si>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</si>
  <si>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</si>
  <si>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</si>
  <si>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</si>
  <si>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</si>
  <si>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</si>
  <si>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</si>
  <si>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</si>
  <si>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</si>
  <si>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</si>
  <si>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</si>
  <si>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</si>
  <si>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</si>
  <si>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</si>
  <si>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</si>
  <si>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</si>
  <si>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</si>
  <si>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</si>
  <si>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</si>
  <si>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</si>
  <si>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</si>
  <si>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</si>
  <si>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</si>
  <si>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</si>
  <si>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</si>
  <si>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</si>
  <si>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</si>
  <si>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</si>
  <si>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</si>
  <si>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</si>
  <si>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</si>
  <si>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</si>
  <si>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</si>
  <si>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</si>
  <si>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</si>
  <si>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</si>
  <si>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</si>
  <si>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</si>
  <si>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</si>
  <si>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</si>
  <si>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</si>
  <si>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</si>
  <si>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</si>
  <si>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</si>
  <si>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</si>
  <si>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</si>
  <si>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</si>
  <si>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</si>
  <si>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</si>
  <si>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</si>
  <si>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</si>
  <si>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</si>
  <si>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</si>
  <si>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</si>
  <si>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</si>
  <si>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</si>
  <si>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</si>
  <si>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</si>
  <si>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</si>
  <si>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</si>
  <si>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</si>
  <si>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</si>
  <si>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</si>
  <si>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</si>
  <si>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</si>
  <si>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</si>
  <si>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</si>
  <si>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</si>
  <si>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</si>
  <si>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</si>
  <si>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</si>
  <si>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</si>
  <si>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</si>
  <si>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</si>
  <si>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</si>
  <si>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</si>
  <si>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</si>
  <si>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</si>
  <si>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</si>
  <si>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</si>
  <si>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</si>
  <si>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</si>
  <si>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</si>
  <si>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</si>
  <si>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</si>
  <si>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</si>
  <si>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</si>
  <si>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</si>
  <si>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</si>
  <si>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</si>
  <si>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</si>
  <si>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</si>
  <si>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</si>
  <si>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</si>
  <si>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</si>
  <si>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</si>
  <si>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</si>
  <si>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</si>
  <si>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</si>
  <si>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</si>
  <si>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</si>
  <si>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</si>
  <si>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</si>
  <si>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</si>
  <si>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</si>
  <si>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</si>
  <si>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</si>
  <si>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</si>
  <si>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</si>
  <si>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</si>
  <si>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</si>
  <si>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</si>
  <si>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</si>
  <si>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</si>
  <si>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</si>
  <si>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</si>
  <si>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</si>
  <si>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</si>
  <si>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</si>
  <si>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</si>
  <si>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</si>
  <si>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</si>
  <si>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</si>
  <si>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</si>
  <si>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</si>
  <si>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</si>
  <si>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</si>
  <si>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</si>
  <si>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</si>
  <si>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</si>
  <si>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</si>
  <si>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</si>
  <si>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</si>
  <si>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</si>
  <si>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</si>
  <si>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</si>
  <si>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</si>
  <si>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</si>
  <si>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</si>
  <si>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</si>
  <si>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</si>
  <si>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</si>
  <si>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</si>
  <si>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</si>
  <si>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</si>
  <si>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</si>
  <si>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</si>
  <si>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</si>
  <si>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</si>
  <si>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</si>
  <si>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</si>
  <si>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</si>
  <si>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</si>
  <si>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</si>
  <si>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</si>
  <si>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</si>
  <si>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</si>
  <si>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</si>
  <si>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</si>
  <si>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</si>
  <si>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</si>
  <si>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</si>
  <si>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</si>
  <si>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</si>
  <si>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</si>
  <si>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</si>
  <si>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</si>
  <si>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</si>
  <si>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</si>
  <si>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</si>
  <si>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</si>
  <si>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</si>
  <si>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</si>
  <si>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</si>
  <si>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</si>
  <si>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</si>
  <si>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</si>
  <si>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</si>
  <si>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</si>
  <si>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</si>
  <si>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</si>
  <si>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</si>
  <si>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</si>
  <si>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</si>
  <si>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</si>
  <si>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</si>
  <si>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</si>
  <si>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</si>
  <si>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</si>
  <si>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</si>
  <si>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</si>
  <si>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</si>
  <si>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</si>
  <si>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</si>
  <si>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</si>
  <si>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</si>
  <si>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</si>
  <si>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</si>
  <si>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</si>
  <si>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</si>
  <si>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</si>
  <si>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</si>
  <si>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</si>
  <si>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</si>
  <si>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</si>
  <si>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</si>
  <si>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</si>
  <si>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</si>
  <si>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</si>
  <si>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</si>
  <si>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</si>
  <si>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</si>
  <si>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</si>
  <si>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</si>
  <si>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</si>
  <si>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</si>
  <si>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</si>
  <si>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</si>
  <si>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</si>
  <si>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</si>
  <si>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</si>
  <si>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</si>
  <si>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</si>
  <si>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</si>
  <si>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</si>
  <si>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</si>
  <si>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</si>
  <si>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</si>
  <si>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</si>
  <si>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</si>
  <si>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</si>
  <si>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</si>
  <si>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</si>
  <si>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</si>
  <si>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</si>
  <si>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</si>
  <si>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</si>
  <si>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</si>
  <si>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</si>
  <si>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</si>
  <si>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</si>
  <si>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</si>
  <si>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</si>
  <si>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</si>
  <si>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</si>
  <si>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</si>
  <si>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</si>
  <si>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</si>
  <si>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</si>
  <si>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</si>
  <si>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</si>
  <si>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</si>
  <si>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</si>
  <si>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</si>
  <si>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</si>
  <si>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</si>
  <si>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</si>
  <si>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</si>
  <si>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</si>
  <si>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</si>
  <si>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</si>
  <si>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</si>
  <si>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</si>
  <si>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</si>
  <si>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</si>
  <si>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</si>
  <si>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</si>
  <si>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</si>
  <si>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</si>
  <si>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</si>
  <si>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</si>
  <si>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</si>
  <si>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</si>
  <si>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</si>
  <si>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</si>
  <si>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</si>
  <si>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</si>
  <si>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</si>
  <si>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</si>
  <si>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</si>
  <si>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</si>
  <si>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</si>
  <si>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</si>
  <si>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</si>
  <si>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</si>
  <si>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</si>
  <si>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</si>
  <si>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</si>
  <si>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</si>
  <si>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</si>
  <si>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</si>
  <si>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</si>
  <si>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</si>
  <si>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</si>
  <si>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</si>
  <si>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</si>
  <si>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</si>
  <si>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</si>
  <si>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</si>
  <si>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</si>
  <si>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</si>
  <si>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</si>
  <si>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</si>
  <si>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</si>
  <si>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</si>
  <si>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</si>
  <si>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</si>
  <si>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</si>
  <si>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</si>
  <si>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</si>
  <si>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</si>
  <si>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</si>
  <si>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</si>
  <si>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</si>
  <si>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</si>
  <si>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</si>
  <si>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</si>
  <si>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</si>
  <si>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</si>
  <si>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</si>
  <si>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</si>
  <si>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</si>
  <si>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</si>
  <si>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</si>
  <si>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</si>
  <si>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</si>
  <si>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</si>
  <si>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</si>
  <si>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</si>
  <si>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</si>
  <si>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</si>
  <si>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</si>
  <si>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</si>
  <si>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</si>
  <si>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</si>
  <si>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</si>
  <si>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</si>
  <si>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</si>
  <si>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</si>
  <si>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</si>
  <si>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</si>
  <si>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</si>
  <si>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</si>
  <si>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</si>
  <si>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</si>
  <si>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</si>
  <si>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</si>
  <si>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</si>
  <si>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</si>
  <si>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</si>
  <si>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</si>
  <si>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</si>
  <si>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</si>
  <si>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</si>
  <si>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</si>
  <si>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</si>
  <si>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</si>
  <si>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</si>
  <si>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</si>
  <si>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</si>
  <si>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</si>
  <si>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</si>
  <si>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</si>
  <si>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</si>
  <si>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</si>
  <si>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</si>
  <si>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</si>
  <si>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</si>
  <si>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</si>
  <si>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</si>
  <si>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</si>
  <si>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</si>
  <si>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</si>
  <si>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</si>
  <si>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</si>
  <si>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</si>
  <si>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</si>
  <si>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</si>
  <si>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</si>
  <si>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</si>
  <si>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</si>
  <si>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</si>
  <si>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</si>
  <si>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</si>
  <si>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</si>
  <si>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</si>
  <si>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</si>
  <si>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</si>
  <si>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</si>
  <si>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</si>
  <si>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</si>
  <si>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</si>
  <si>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</si>
  <si>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</si>
  <si>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</si>
  <si>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</si>
  <si>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</si>
  <si>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</si>
  <si>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</si>
  <si>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</si>
  <si>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</si>
  <si>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</si>
  <si>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</si>
  <si>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</si>
  <si>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</si>
  <si>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</si>
  <si>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</si>
  <si>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</si>
  <si>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</si>
  <si>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</si>
  <si>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</si>
  <si>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</si>
  <si>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</si>
  <si>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</si>
  <si>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</si>
  <si>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</si>
  <si>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</si>
  <si>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</si>
  <si>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</si>
  <si>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</si>
  <si>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</si>
  <si>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</si>
  <si>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</si>
  <si>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</si>
  <si>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</si>
  <si>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</si>
  <si>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</si>
  <si>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</si>
  <si>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</si>
  <si>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</si>
  <si>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</si>
  <si>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</si>
  <si>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</si>
  <si>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</si>
  <si>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</si>
  <si>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</si>
  <si>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</si>
  <si>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</si>
  <si>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</si>
  <si>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</si>
  <si>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</si>
  <si>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</si>
  <si>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</si>
  <si>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</si>
  <si>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</si>
  <si>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</si>
  <si>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</si>
  <si>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</si>
  <si>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</si>
  <si>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</si>
  <si>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</si>
  <si>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</si>
  <si>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</si>
  <si>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</si>
  <si>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</si>
  <si>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</si>
  <si>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</si>
  <si>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</si>
  <si>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</si>
  <si>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</si>
  <si>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</si>
  <si>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</si>
  <si>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</si>
  <si>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</si>
  <si>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</si>
  <si>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</si>
  <si>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</si>
  <si>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</si>
  <si>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</si>
  <si>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</si>
  <si>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</si>
  <si>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</si>
  <si>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</si>
  <si>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</si>
  <si>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</si>
  <si>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</si>
  <si>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</si>
  <si>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</si>
  <si>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</si>
  <si>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</si>
  <si>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</si>
  <si>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</si>
  <si>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</si>
  <si>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</si>
  <si>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</si>
  <si>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</si>
  <si>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</si>
  <si>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</si>
  <si>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</si>
  <si>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</si>
  <si>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</si>
  <si>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</si>
  <si>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</si>
  <si>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</si>
  <si>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</si>
  <si>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</si>
  <si>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</si>
  <si>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</si>
  <si>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</si>
  <si>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</si>
  <si>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</si>
  <si>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</si>
  <si>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</si>
  <si>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</si>
  <si>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</si>
  <si>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</si>
  <si>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</si>
  <si>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</si>
  <si>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</si>
  <si>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</si>
  <si>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</si>
  <si>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</si>
  <si>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</si>
  <si>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</si>
  <si>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</si>
  <si>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</si>
  <si>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</si>
  <si>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</si>
  <si>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</si>
  <si>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</si>
  <si>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</si>
  <si>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</si>
  <si>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</si>
  <si>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</si>
  <si>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</si>
  <si>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</si>
  <si>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</si>
  <si>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</si>
  <si>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</si>
  <si>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</si>
  <si>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</si>
  <si>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</si>
  <si>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</si>
  <si>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</si>
  <si>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</si>
  <si>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</si>
  <si>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</si>
  <si>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</si>
  <si>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</si>
  <si>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</si>
  <si>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</si>
  <si>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</si>
  <si>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</si>
  <si>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</si>
  <si>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</si>
  <si>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</si>
  <si>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</si>
  <si>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</si>
  <si>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</si>
  <si>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</si>
  <si>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</si>
  <si>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</si>
  <si>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</si>
  <si>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</si>
  <si>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</si>
  <si>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</si>
  <si>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</si>
  <si>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</si>
  <si>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</si>
  <si>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</si>
  <si>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</si>
  <si>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</si>
  <si>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</si>
  <si>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</si>
  <si>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</si>
  <si>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</si>
  <si>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</si>
  <si>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</si>
  <si>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</si>
  <si>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</si>
  <si>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</si>
  <si>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</si>
  <si>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</si>
  <si>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</si>
  <si>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</si>
  <si>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</si>
  <si>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</si>
  <si>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</si>
  <si>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</si>
  <si>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</si>
  <si>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</si>
  <si>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</si>
  <si>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</si>
  <si>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</si>
  <si>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</si>
  <si>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</si>
  <si>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</si>
  <si>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</si>
  <si>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</si>
  <si>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</si>
  <si>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</si>
  <si>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</si>
  <si>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</si>
  <si>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</si>
  <si>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</si>
  <si>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</si>
  <si>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</si>
  <si>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</si>
  <si>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</si>
  <si>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</si>
  <si>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</si>
  <si>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</si>
  <si>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</si>
  <si>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</si>
  <si>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</si>
  <si>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</si>
  <si>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</si>
  <si>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</si>
  <si>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</si>
  <si>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</si>
  <si>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</si>
  <si>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</si>
  <si>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</si>
  <si>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</si>
  <si>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</si>
  <si>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</si>
  <si>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</si>
  <si>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</si>
  <si>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</si>
  <si>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</si>
  <si>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</si>
  <si>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</si>
  <si>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</si>
  <si>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</si>
  <si>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</si>
  <si>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</si>
  <si>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</si>
  <si>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</si>
  <si>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</si>
  <si>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</si>
  <si>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</si>
  <si>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</si>
  <si>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</si>
  <si>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</si>
  <si>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</si>
  <si>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</si>
  <si>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</si>
  <si>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</si>
  <si>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</si>
  <si>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</si>
  <si>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</si>
  <si>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</si>
  <si>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</si>
  <si>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</si>
  <si>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</si>
  <si>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</si>
  <si>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</si>
  <si>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</si>
  <si>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</si>
  <si>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</si>
  <si>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</si>
  <si>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</si>
  <si>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</si>
  <si>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</si>
  <si>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</si>
  <si>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</si>
  <si>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</si>
  <si>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</si>
  <si>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</si>
  <si>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</si>
  <si>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</si>
  <si>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</si>
  <si>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</si>
  <si>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</si>
  <si>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</si>
  <si>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</si>
  <si>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</si>
  <si>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</si>
  <si>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</si>
  <si>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</si>
  <si>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</si>
  <si>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</si>
  <si>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</si>
  <si>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</si>
  <si>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</si>
  <si>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</si>
  <si>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</si>
  <si>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</si>
  <si>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</si>
  <si>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</si>
  <si>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</si>
  <si>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</si>
  <si>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</si>
  <si>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</si>
  <si>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</si>
  <si>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</si>
  <si>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</si>
  <si>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</si>
  <si>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</si>
  <si>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</si>
  <si>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</si>
  <si>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</si>
  <si>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</si>
  <si>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</si>
  <si>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</si>
  <si>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</si>
  <si>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</si>
  <si>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</si>
  <si>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</si>
  <si>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</si>
  <si>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</si>
  <si>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</si>
  <si>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</si>
  <si>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</si>
  <si>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</si>
  <si>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</si>
  <si>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</si>
  <si>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</si>
  <si>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</si>
  <si>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</si>
  <si>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</si>
  <si>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</si>
  <si>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</si>
  <si>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</si>
  <si>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</si>
  <si>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</si>
  <si>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</si>
  <si>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</si>
  <si>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</si>
  <si>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</si>
  <si>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</si>
  <si>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</si>
  <si>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</si>
  <si>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</si>
  <si>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</si>
  <si>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</si>
  <si>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</si>
  <si>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</si>
  <si>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</si>
  <si>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</si>
  <si>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</si>
  <si>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</si>
  <si>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</si>
  <si>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</si>
  <si>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</si>
  <si>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</si>
  <si>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</si>
  <si>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</si>
  <si>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</si>
  <si>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</si>
  <si>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</si>
  <si>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</si>
  <si>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</si>
  <si>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</si>
  <si>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</si>
  <si>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</si>
  <si>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</si>
  <si>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</si>
  <si>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</si>
  <si>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</si>
  <si>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</si>
  <si>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</si>
  <si>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</si>
  <si>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</si>
  <si>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</si>
  <si>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</si>
  <si>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</si>
  <si>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</si>
  <si>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</si>
  <si>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</si>
  <si>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</si>
  <si>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</si>
  <si>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</si>
  <si>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</si>
  <si>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</si>
  <si>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</si>
  <si>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</si>
  <si>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</si>
  <si>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</si>
  <si>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</si>
  <si>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</si>
  <si>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</si>
  <si>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</si>
  <si>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</si>
  <si>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</si>
  <si>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</si>
  <si>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</si>
  <si>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</si>
  <si>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</si>
  <si>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</si>
  <si>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</si>
  <si>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</si>
  <si>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</si>
  <si>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</si>
  <si>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</si>
  <si>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</si>
  <si>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</si>
  <si>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</si>
  <si>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</si>
  <si>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</si>
  <si>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</si>
  <si>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</si>
  <si>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</si>
  <si>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</si>
  <si>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</si>
  <si>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</si>
  <si>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</si>
  <si>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</si>
  <si>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</si>
  <si>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</si>
  <si>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</si>
  <si>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</si>
  <si>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</si>
  <si>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</si>
  <si>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</si>
  <si>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</si>
  <si>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</si>
  <si>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</si>
  <si>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</si>
  <si>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</si>
  <si>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</si>
  <si>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</si>
  <si>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</si>
  <si>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</si>
  <si>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</si>
  <si>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</si>
  <si>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</si>
  <si>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</si>
  <si>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</si>
  <si>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</si>
  <si>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</si>
  <si>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</si>
  <si>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</si>
  <si>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</si>
  <si>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</si>
  <si>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</si>
  <si>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</si>
  <si>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</si>
  <si>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</si>
  <si>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</si>
  <si>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</si>
  <si>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</si>
  <si>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</si>
  <si>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</si>
  <si>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</si>
  <si>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</si>
  <si>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</si>
  <si>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</si>
  <si>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</si>
  <si>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</si>
  <si>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</si>
  <si>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</si>
  <si>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</si>
  <si>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</si>
  <si>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</si>
  <si>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</si>
  <si>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</si>
  <si>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</si>
  <si>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</si>
  <si>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</si>
  <si>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</si>
  <si>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</si>
  <si>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</si>
  <si>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</si>
  <si>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</si>
  <si>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</si>
  <si>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</si>
  <si>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</si>
  <si>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</si>
  <si>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</si>
  <si>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</si>
  <si>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</si>
  <si>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</si>
  <si>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</si>
  <si>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</si>
  <si>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</si>
  <si>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</si>
  <si>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</si>
  <si>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</si>
  <si>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</si>
  <si>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</si>
  <si>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</si>
  <si>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</si>
  <si>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</si>
  <si>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</si>
  <si>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</si>
  <si>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</si>
  <si>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</si>
  <si>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</si>
  <si>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</si>
  <si>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</si>
  <si>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</si>
  <si>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</si>
  <si>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</si>
  <si>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</si>
  <si>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</si>
  <si>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</si>
  <si>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</si>
  <si>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</si>
  <si>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</si>
  <si>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</si>
  <si>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</si>
  <si>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</si>
  <si>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</si>
  <si>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</si>
  <si>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</si>
  <si>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</si>
  <si>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</si>
  <si>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</si>
  <si>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</si>
  <si>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</si>
  <si>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</si>
  <si>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</si>
  <si>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</si>
  <si>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</si>
  <si>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</si>
  <si>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</si>
  <si>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</si>
  <si>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</si>
  <si>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</si>
  <si>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</si>
  <si>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</si>
  <si>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</si>
  <si>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</si>
  <si>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</si>
  <si>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</si>
  <si>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</si>
  <si>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</si>
  <si>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</si>
  <si>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</si>
  <si>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</si>
  <si>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</si>
  <si>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</si>
  <si>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</si>
  <si>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</si>
  <si>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</si>
  <si>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</si>
  <si>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</si>
  <si>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</si>
  <si>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</si>
  <si>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</si>
  <si>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</si>
  <si>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</si>
  <si>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</si>
  <si>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</si>
  <si>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</si>
  <si>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</si>
  <si>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</si>
  <si>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</si>
  <si>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</si>
  <si>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</si>
  <si>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</si>
  <si>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</si>
  <si>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</si>
  <si>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</si>
  <si>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</si>
  <si>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</si>
  <si>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</si>
  <si>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</si>
  <si>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</si>
  <si>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</si>
  <si>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</si>
  <si>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</si>
  <si>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</si>
  <si>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</si>
  <si>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</si>
  <si>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</si>
  <si>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</si>
  <si>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</si>
  <si>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</si>
  <si>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</si>
  <si>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</si>
  <si>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</si>
  <si>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</si>
  <si>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</si>
  <si>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</si>
  <si>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</si>
  <si>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</si>
  <si>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</si>
  <si>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</si>
  <si>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</si>
  <si>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</si>
  <si>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</si>
  <si>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</si>
  <si>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</si>
  <si>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</si>
  <si>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</si>
  <si>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</si>
  <si>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</si>
  <si>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</si>
  <si>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</si>
  <si>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</si>
  <si>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</si>
  <si>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</si>
  <si>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</si>
  <si>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</si>
  <si>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</si>
  <si>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</si>
  <si>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</si>
  <si>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</si>
  <si>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</si>
  <si>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</si>
  <si>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</si>
  <si>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</si>
  <si>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</si>
  <si>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</si>
  <si>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</si>
  <si>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</si>
  <si>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</si>
  <si>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</si>
  <si>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</si>
  <si>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</si>
  <si>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</si>
  <si>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</si>
  <si>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</si>
  <si>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</si>
  <si>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</si>
  <si>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</si>
  <si>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</si>
  <si>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</si>
  <si>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</si>
  <si>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</si>
  <si>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</si>
  <si>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</si>
  <si>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</si>
  <si>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</si>
  <si>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</si>
  <si>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</si>
  <si>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</si>
  <si>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</si>
  <si>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</si>
  <si>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</si>
  <si>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</si>
  <si>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</si>
  <si>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</si>
  <si>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</si>
  <si>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</si>
  <si>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</si>
  <si>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</si>
  <si>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</si>
  <si>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</si>
  <si>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</si>
  <si>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</si>
  <si>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</si>
  <si>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</si>
  <si>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</si>
  <si>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</si>
  <si>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</si>
  <si>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</si>
  <si>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</si>
  <si>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</si>
  <si>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</si>
  <si>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</si>
  <si>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</si>
  <si>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</si>
  <si>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</si>
  <si>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</si>
  <si>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</si>
  <si>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</si>
  <si>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</si>
  <si>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</si>
  <si>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</si>
  <si>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</si>
  <si>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</si>
  <si>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</si>
  <si>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</si>
  <si>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</si>
  <si>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</si>
  <si>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</si>
  <si>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</si>
  <si>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</si>
  <si>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</si>
  <si>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</si>
  <si>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</si>
  <si>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</si>
  <si>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</si>
  <si>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</si>
  <si>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</si>
  <si>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</si>
  <si>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</si>
  <si>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</si>
  <si>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</si>
  <si>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</si>
  <si>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</si>
  <si>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</si>
  <si>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</si>
  <si>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</si>
  <si>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</si>
  <si>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</si>
  <si>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</si>
  <si>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</si>
  <si>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</si>
  <si>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</si>
  <si>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</si>
  <si>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</si>
  <si>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</si>
  <si>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</si>
  <si>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</si>
  <si>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</si>
  <si>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</si>
  <si>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</si>
  <si>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</si>
  <si>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</si>
  <si>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</si>
  <si>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</si>
  <si>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</si>
  <si>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</si>
  <si>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</si>
  <si>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</si>
  <si>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</si>
  <si>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</si>
  <si>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</si>
  <si>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</si>
  <si>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</si>
  <si>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</si>
  <si>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</si>
  <si>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</si>
  <si>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</si>
  <si>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</si>
  <si>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</si>
  <si>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</si>
  <si>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</si>
  <si>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</si>
  <si>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</si>
  <si>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</si>
  <si>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</si>
  <si>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</si>
  <si>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</si>
  <si>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</si>
  <si>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</si>
  <si>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</si>
  <si>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</si>
  <si>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</si>
  <si>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</si>
  <si>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</si>
  <si>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</si>
  <si>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</si>
  <si>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</si>
  <si>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</si>
  <si>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</si>
  <si>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</si>
  <si>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</si>
  <si>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</si>
  <si>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</si>
  <si>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</si>
  <si>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</si>
  <si>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</si>
  <si>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</si>
  <si>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</si>
  <si>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</si>
  <si>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</si>
  <si>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</si>
  <si>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</si>
  <si>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</si>
  <si>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</si>
  <si>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</si>
  <si>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</si>
  <si>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</si>
  <si>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</si>
  <si>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</si>
  <si>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</si>
  <si>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</si>
  <si>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</si>
  <si>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</si>
  <si>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</si>
  <si>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</si>
  <si>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</si>
  <si>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</si>
  <si>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</si>
  <si>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</si>
  <si>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</si>
  <si>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</si>
  <si>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</si>
  <si>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</si>
  <si>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</si>
  <si>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</si>
  <si>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</si>
  <si>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</si>
  <si>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</si>
  <si>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</si>
  <si>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</si>
  <si>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</si>
  <si>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</si>
  <si>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</si>
  <si>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</si>
  <si>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</si>
  <si>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</si>
  <si>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</si>
  <si>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</si>
  <si>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</si>
  <si>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</si>
  <si>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</si>
  <si>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</si>
  <si>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</si>
  <si>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</si>
  <si>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</si>
  <si>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</si>
  <si>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</si>
  <si>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</si>
  <si>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</si>
  <si>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</si>
  <si>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</si>
  <si>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</si>
  <si>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</si>
  <si>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</si>
  <si>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</si>
  <si>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</si>
  <si>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</si>
  <si>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</si>
  <si>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</si>
  <si>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</si>
  <si>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</si>
  <si>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</si>
  <si>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</si>
  <si>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</si>
  <si>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</si>
  <si>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</si>
  <si>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</si>
  <si>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</si>
  <si>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</si>
  <si>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</si>
  <si>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</si>
  <si>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</si>
  <si>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</si>
  <si>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</si>
  <si>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</si>
  <si>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</si>
  <si>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</si>
  <si>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</si>
  <si>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</si>
  <si>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</si>
  <si>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</si>
  <si>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</si>
  <si>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</si>
  <si>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</si>
  <si>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</si>
  <si>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</si>
  <si>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</si>
  <si>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</si>
  <si>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</si>
  <si>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</si>
  <si>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</si>
  <si>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</si>
  <si>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</si>
  <si>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</si>
  <si>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</si>
  <si>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</si>
  <si>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</si>
  <si>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</si>
  <si>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</si>
  <si>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</si>
  <si>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</si>
  <si>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</si>
  <si>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</si>
  <si>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</si>
  <si>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</si>
  <si>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</si>
  <si>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</si>
  <si>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</si>
  <si>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</si>
  <si>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</si>
  <si>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</si>
  <si>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</si>
  <si>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</si>
  <si>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</si>
  <si>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</si>
  <si>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</si>
  <si>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</si>
  <si>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</si>
  <si>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</si>
  <si>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</si>
  <si>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</si>
  <si>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</si>
  <si>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</si>
  <si>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</si>
  <si>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</si>
  <si>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</si>
  <si>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</si>
  <si>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</si>
  <si>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</si>
  <si>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</si>
  <si>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</si>
  <si>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</si>
  <si>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</si>
  <si>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</si>
  <si>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</si>
  <si>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</si>
  <si>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</si>
  <si>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</si>
  <si>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</si>
  <si>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</si>
  <si>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</si>
  <si>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</si>
  <si>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</si>
  <si>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</si>
  <si>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</si>
  <si>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</si>
  <si>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</si>
  <si>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</si>
  <si>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</si>
  <si>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</si>
  <si>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</si>
  <si>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</si>
  <si>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</si>
  <si>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</si>
  <si>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</si>
  <si>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</si>
  <si>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</si>
  <si>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</si>
  <si>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</si>
  <si>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</si>
  <si>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</si>
  <si>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</si>
  <si>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</si>
  <si>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</si>
  <si>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</si>
  <si>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</si>
  <si>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</si>
  <si>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</si>
  <si>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</si>
  <si>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</si>
  <si>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</si>
  <si>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</si>
  <si>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</si>
  <si>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</si>
  <si>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</si>
  <si>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</si>
  <si>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</si>
  <si>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</si>
  <si>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</si>
  <si>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</si>
  <si>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</si>
  <si>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</si>
  <si>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</si>
  <si>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</si>
  <si>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</si>
  <si>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</si>
  <si>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</si>
  <si>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</si>
  <si>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</si>
  <si>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</si>
  <si>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</si>
  <si>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</si>
  <si>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</si>
  <si>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</si>
  <si>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</si>
  <si>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</si>
  <si>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</si>
  <si>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</si>
  <si>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</si>
  <si>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</si>
  <si>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</si>
  <si>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</si>
  <si>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</si>
  <si>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</si>
  <si>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</si>
  <si>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</si>
  <si>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</si>
  <si>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</si>
  <si>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</si>
  <si>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</si>
  <si>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</si>
  <si>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</si>
  <si>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</si>
  <si>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</si>
  <si>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</si>
  <si>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</si>
  <si>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</si>
  <si>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</si>
  <si>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</si>
  <si>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</si>
  <si>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</si>
  <si>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</si>
  <si>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</si>
  <si>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</si>
  <si>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</si>
  <si>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</si>
  <si>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</si>
  <si>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</si>
  <si>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</si>
  <si>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</si>
  <si>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</si>
  <si>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</si>
  <si>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</si>
  <si>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</si>
  <si>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</si>
  <si>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</si>
  <si>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</si>
  <si>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</si>
  <si>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</si>
  <si>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</si>
  <si>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</si>
  <si>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</si>
  <si>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</si>
  <si>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</si>
  <si>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</si>
  <si>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</si>
  <si>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</si>
  <si>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</si>
  <si>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</si>
  <si>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</si>
  <si>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</si>
  <si>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</si>
  <si>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</si>
  <si>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</si>
  <si>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</si>
  <si>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</si>
  <si>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</si>
  <si>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</si>
  <si>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</si>
  <si>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</si>
  <si>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</si>
  <si>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</si>
  <si>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</si>
  <si>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</si>
  <si>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</si>
  <si>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</si>
  <si>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</si>
  <si>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</si>
  <si>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</si>
  <si>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</si>
  <si>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</si>
  <si>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</si>
  <si>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</si>
  <si>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</si>
  <si>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</si>
  <si>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</si>
  <si>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</si>
  <si>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</si>
  <si>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</si>
  <si>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</si>
  <si>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</si>
  <si>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</si>
  <si>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</si>
  <si>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</si>
  <si>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</si>
  <si>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</si>
  <si>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</si>
  <si>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</si>
  <si>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</si>
  <si>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</si>
  <si>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</si>
  <si>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</si>
  <si>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</si>
  <si>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</si>
  <si>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</si>
  <si>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</si>
  <si>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</si>
  <si>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</si>
  <si>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</si>
  <si>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</si>
  <si>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</si>
  <si>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</si>
  <si>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</si>
  <si>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</si>
  <si>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</si>
  <si>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</si>
  <si>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</si>
  <si>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</si>
  <si>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</si>
  <si>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</si>
  <si>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</si>
  <si>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</si>
  <si>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</si>
  <si>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</si>
  <si>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</si>
  <si>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</si>
  <si>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</si>
  <si>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</si>
  <si>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</si>
  <si>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</si>
  <si>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</si>
  <si>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</si>
  <si>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</si>
  <si>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</si>
  <si>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</si>
  <si>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</si>
  <si>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</si>
  <si>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</si>
  <si>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</si>
  <si>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</si>
  <si>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</si>
  <si>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</si>
  <si>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</si>
  <si>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</si>
  <si>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</si>
  <si>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</si>
  <si>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</si>
  <si>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</si>
  <si>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</si>
  <si>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</si>
  <si>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</si>
  <si>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</si>
  <si>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</si>
  <si>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</si>
  <si>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</si>
  <si>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</si>
  <si>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</si>
  <si>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</si>
  <si>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</si>
  <si>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</si>
  <si>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</si>
  <si>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</si>
  <si>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</si>
  <si>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</si>
  <si>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</si>
  <si>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</si>
  <si>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</si>
  <si>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</si>
  <si>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</si>
  <si>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</si>
  <si>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</si>
  <si>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</si>
  <si>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</si>
  <si>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</si>
  <si>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</si>
  <si>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</si>
  <si>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</si>
  <si>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</si>
  <si>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</si>
  <si>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</si>
  <si>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</si>
  <si>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</si>
  <si>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</si>
  <si>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</si>
  <si>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</si>
  <si>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</si>
  <si>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</si>
  <si>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</si>
  <si>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</si>
  <si>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</si>
  <si>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</si>
  <si>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</si>
  <si>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</si>
  <si>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</si>
  <si>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</si>
  <si>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</si>
  <si>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</si>
  <si>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</si>
  <si>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</si>
  <si>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</si>
  <si>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</si>
  <si>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</si>
  <si>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</si>
  <si>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</si>
  <si>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</si>
  <si>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</si>
  <si>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</si>
  <si>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</si>
  <si>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</si>
  <si>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</si>
  <si>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</si>
  <si>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</si>
  <si>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</si>
  <si>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</si>
  <si>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</si>
  <si>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</si>
  <si>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</si>
  <si>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</si>
  <si>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</si>
  <si>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</si>
  <si>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</si>
  <si>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</si>
  <si>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</si>
  <si>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</si>
  <si>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</si>
  <si>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</si>
  <si>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</si>
  <si>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</si>
  <si>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</si>
  <si>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</si>
  <si>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</si>
  <si>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</si>
  <si>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</si>
  <si>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</si>
  <si>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</si>
  <si>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</si>
  <si>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</si>
  <si>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</si>
  <si>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</si>
  <si>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</si>
  <si>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</si>
  <si>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</si>
  <si>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</si>
  <si>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</si>
  <si>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</si>
  <si>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</si>
  <si>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</si>
  <si>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</si>
  <si>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</si>
  <si>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</si>
  <si>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</si>
  <si>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</si>
  <si>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</si>
  <si>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</si>
  <si>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</si>
  <si>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</si>
  <si>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</si>
  <si>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</si>
  <si>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</si>
  <si>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</si>
  <si>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</si>
  <si>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</si>
  <si>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</si>
  <si>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</si>
  <si>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</si>
  <si>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</si>
  <si>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</si>
  <si>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</si>
  <si>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</si>
  <si>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</si>
  <si>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</si>
  <si>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</si>
  <si>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</si>
  <si>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</si>
  <si>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</si>
  <si>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</si>
  <si>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</si>
  <si>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</si>
  <si>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</si>
  <si>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</si>
  <si>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</si>
  <si>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</si>
  <si>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</si>
  <si>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</si>
  <si>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</si>
  <si>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</si>
  <si>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</si>
  <si>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</si>
  <si>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</si>
  <si>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</si>
  <si>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</si>
  <si>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</si>
  <si>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</si>
  <si>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</si>
  <si>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</si>
  <si>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</si>
  <si>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</si>
  <si>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</si>
  <si>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</si>
  <si>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</si>
  <si>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</si>
  <si>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</si>
  <si>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</si>
  <si>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</si>
  <si>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</si>
  <si>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</si>
  <si>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</si>
  <si>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</si>
  <si>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</si>
  <si>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</si>
  <si>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</si>
  <si>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</si>
  <si>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</si>
  <si>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</si>
  <si>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</si>
  <si>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</si>
  <si>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</si>
  <si>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</si>
  <si>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</si>
  <si>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</si>
  <si>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</si>
  <si>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</si>
  <si>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</si>
  <si>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</si>
  <si>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</si>
  <si>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</si>
  <si>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</si>
  <si>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</si>
  <si>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</si>
  <si>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</si>
  <si>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</si>
  <si>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</si>
  <si>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</si>
  <si>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</si>
  <si>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</si>
  <si>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</si>
  <si>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</si>
  <si>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</si>
  <si>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</si>
  <si>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</si>
  <si>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</si>
  <si>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</si>
  <si>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</si>
  <si>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</si>
  <si>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</si>
  <si>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</si>
  <si>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</si>
  <si>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</si>
  <si>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</si>
  <si>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</si>
  <si>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</si>
  <si>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</si>
  <si>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</si>
  <si>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</si>
  <si>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</si>
  <si>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</si>
  <si>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</si>
  <si>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</si>
  <si>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</si>
  <si>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</si>
  <si>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</si>
  <si>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</si>
  <si>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</si>
  <si>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</si>
  <si>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</si>
  <si>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</si>
  <si>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</si>
  <si>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</si>
  <si>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</si>
  <si>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</si>
  <si>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</si>
  <si>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</si>
  <si>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</si>
  <si>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</si>
  <si>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</si>
  <si>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</si>
  <si>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</si>
  <si>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</si>
  <si>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</si>
  <si>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</si>
  <si>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</si>
  <si>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</si>
  <si>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</si>
  <si>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</si>
  <si>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</si>
  <si>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</si>
  <si>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</si>
  <si>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</si>
  <si>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</si>
  <si>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</si>
  <si>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</si>
  <si>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</si>
  <si>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</si>
  <si>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</si>
  <si>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</si>
  <si>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</si>
  <si>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</si>
  <si>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</si>
  <si>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</si>
  <si>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</si>
  <si>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</si>
  <si>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</si>
  <si>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</si>
  <si>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</si>
  <si>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</si>
  <si>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</si>
  <si>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</si>
  <si>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</si>
  <si>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</si>
  <si>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</si>
  <si>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</si>
  <si>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</si>
  <si>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</si>
  <si>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</si>
  <si>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</si>
  <si>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</si>
  <si>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</si>
  <si>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</si>
  <si>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</si>
  <si>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</si>
  <si>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</si>
  <si>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</si>
  <si>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</si>
  <si>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</si>
  <si>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</si>
  <si>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</si>
  <si>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</si>
  <si>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</si>
  <si>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</si>
  <si>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</si>
  <si>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</si>
  <si>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</si>
  <si>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</si>
  <si>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</si>
  <si>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</si>
  <si>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</si>
  <si>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</si>
  <si>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</si>
  <si>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</si>
  <si>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</si>
  <si>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</si>
  <si>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</si>
  <si>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</si>
  <si>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</si>
  <si>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</si>
  <si>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</si>
  <si>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</si>
  <si>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</si>
  <si>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</si>
  <si>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</si>
  <si>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</si>
  <si>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</si>
  <si>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</si>
  <si>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</si>
  <si>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</si>
  <si>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</si>
  <si>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</si>
  <si>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</si>
  <si>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</si>
  <si>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</si>
  <si>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</si>
  <si>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</si>
  <si>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</si>
  <si>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</si>
  <si>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</si>
  <si>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</si>
  <si>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</si>
  <si>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</si>
  <si>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</si>
  <si>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</si>
  <si>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</si>
  <si>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</si>
  <si>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</si>
  <si>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</si>
  <si>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</si>
  <si>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</si>
  <si>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</si>
  <si>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</si>
  <si>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</si>
  <si>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</si>
  <si>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</si>
  <si>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</si>
  <si>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</si>
  <si>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</si>
  <si>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</si>
  <si>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</si>
  <si>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</si>
  <si>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</si>
  <si>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</si>
  <si>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</si>
  <si>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</si>
  <si>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</si>
  <si>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</si>
  <si>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</si>
  <si>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</si>
  <si>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</si>
  <si>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</si>
  <si>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</si>
  <si>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</si>
  <si>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</si>
  <si>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</si>
  <si>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</si>
  <si>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</si>
  <si>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</si>
  <si>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</si>
  <si>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</si>
  <si>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</si>
  <si>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</si>
  <si>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</si>
  <si>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</si>
  <si>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</si>
  <si>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</si>
  <si>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</si>
  <si>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</si>
  <si>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</si>
  <si>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</si>
  <si>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</si>
  <si>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</si>
  <si>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</si>
  <si>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</si>
  <si>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</si>
  <si>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</si>
  <si>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</si>
  <si>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</si>
  <si>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</si>
  <si>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</si>
  <si>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</si>
  <si>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</si>
  <si>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</si>
  <si>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</si>
  <si>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</si>
  <si>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</si>
  <si>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</si>
  <si>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</si>
  <si>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</si>
  <si>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</si>
  <si>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</si>
  <si>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</si>
  <si>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</si>
  <si>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</si>
  <si>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</si>
  <si>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</si>
  <si>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</si>
  <si>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</si>
  <si>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</si>
  <si>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</si>
  <si>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</si>
  <si>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</si>
  <si>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</si>
  <si>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</si>
  <si>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</si>
  <si>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</si>
  <si>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</si>
  <si>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</si>
  <si>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</si>
  <si>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</si>
  <si>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</si>
  <si>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</si>
  <si>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</si>
  <si>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</si>
  <si>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</si>
  <si>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</si>
  <si>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</si>
  <si>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</si>
  <si>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</si>
  <si>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</si>
  <si>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</si>
  <si>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</si>
  <si>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</si>
  <si>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</si>
  <si>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</si>
  <si>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</si>
  <si>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</si>
  <si>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</si>
  <si>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</si>
  <si>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</si>
  <si>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</si>
  <si>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</si>
  <si>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</si>
  <si>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</si>
  <si>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</si>
  <si>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</si>
  <si>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</si>
  <si>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</si>
  <si>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</si>
  <si>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</si>
  <si>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</si>
  <si>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</si>
  <si>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</si>
  <si>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</si>
  <si>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</si>
  <si>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</si>
  <si>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</si>
  <si>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</si>
  <si>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</si>
  <si>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</si>
  <si>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</si>
  <si>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</si>
  <si>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</si>
  <si>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</si>
  <si>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</si>
  <si>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</si>
  <si>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</si>
  <si>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</si>
  <si>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</si>
  <si>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</si>
  <si>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</si>
  <si>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</si>
  <si>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</si>
  <si>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</si>
  <si>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</si>
  <si>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</si>
  <si>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</si>
  <si>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</si>
  <si>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</si>
  <si>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</si>
  <si>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</si>
  <si>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</si>
  <si>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</si>
  <si>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</si>
  <si>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</si>
  <si>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</si>
  <si>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</si>
  <si>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</si>
  <si>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</si>
  <si>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</si>
  <si>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</si>
  <si>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</si>
  <si>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</si>
  <si>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</si>
  <si>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</si>
  <si>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</si>
  <si>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</si>
  <si>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</si>
  <si>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</si>
  <si>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</si>
  <si>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</si>
  <si>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</si>
  <si>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</si>
  <si>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</si>
  <si>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</si>
  <si>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</si>
  <si>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</si>
  <si>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</si>
  <si>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</si>
  <si>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</si>
  <si>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</si>
  <si>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</si>
  <si>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</si>
  <si>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</si>
  <si>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</si>
  <si>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</si>
  <si>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</si>
  <si>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</si>
  <si>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</si>
  <si>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</si>
  <si>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</si>
  <si>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</si>
  <si>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</si>
  <si>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</si>
  <si>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</si>
  <si>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</si>
  <si>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</si>
  <si>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</si>
  <si>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</si>
  <si>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</si>
  <si>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</si>
  <si>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</si>
  <si>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</si>
  <si>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</si>
  <si>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</si>
  <si>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</si>
  <si>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</si>
  <si>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</si>
  <si>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</si>
  <si>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</si>
  <si>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</si>
  <si>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</si>
  <si>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</si>
  <si>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</si>
  <si>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</si>
  <si>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</si>
  <si>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</si>
  <si>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</si>
  <si>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</si>
  <si>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</si>
  <si>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</si>
  <si>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</si>
  <si>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</si>
  <si>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</si>
  <si>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</si>
  <si>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</si>
  <si>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</si>
  <si>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</si>
  <si>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</si>
  <si>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</si>
  <si>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</si>
  <si>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</si>
  <si>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</si>
  <si>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</si>
  <si>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</si>
  <si>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</si>
  <si>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</si>
  <si>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</si>
  <si>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</si>
  <si>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</si>
  <si>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</si>
  <si>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</si>
  <si>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</si>
  <si>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</si>
  <si>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</si>
  <si>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</si>
  <si>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</si>
  <si>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</si>
  <si>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</si>
  <si>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</si>
  <si>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</si>
  <si>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</si>
  <si>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</si>
  <si>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</si>
  <si>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</si>
  <si>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</si>
  <si>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</si>
  <si>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</si>
  <si>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</si>
  <si>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</si>
  <si>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</si>
  <si>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</si>
  <si>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</si>
  <si>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</si>
  <si>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</si>
  <si>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</si>
  <si>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</si>
  <si>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</si>
  <si>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</si>
  <si>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</si>
  <si>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</si>
  <si>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</si>
  <si>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</si>
  <si>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</si>
  <si>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</si>
  <si>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</si>
  <si>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</si>
  <si>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</si>
  <si>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</si>
  <si>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</si>
  <si>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</si>
  <si>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</si>
  <si>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</si>
  <si>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</si>
  <si>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</si>
  <si>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</si>
  <si>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</si>
  <si>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</si>
  <si>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</si>
  <si>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</si>
  <si>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</si>
  <si>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</si>
  <si>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</si>
  <si>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</si>
  <si>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</si>
  <si>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</si>
  <si>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</si>
  <si>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</si>
  <si>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</si>
  <si>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</si>
  <si>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</si>
  <si>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</si>
  <si>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</si>
  <si>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</si>
  <si>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</si>
  <si>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</si>
  <si>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</si>
  <si>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</si>
  <si>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</si>
  <si>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</si>
  <si>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</si>
  <si>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</si>
  <si>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</si>
  <si>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</si>
  <si>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</si>
  <si>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</si>
  <si>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</si>
  <si>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</si>
  <si>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</si>
  <si>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</si>
  <si>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</si>
  <si>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</si>
  <si>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</si>
  <si>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</si>
  <si>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</si>
  <si>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</si>
  <si>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</si>
  <si>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</si>
  <si>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</si>
  <si>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</si>
  <si>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</si>
  <si>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</si>
  <si>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</si>
  <si>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</si>
  <si>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</si>
  <si>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</si>
  <si>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</si>
  <si>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</si>
  <si>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</si>
  <si>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</si>
  <si>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</si>
  <si>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</si>
  <si>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</si>
  <si>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</si>
  <si>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</si>
  <si>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</si>
  <si>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</si>
  <si>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</si>
  <si>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</si>
  <si>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</si>
  <si>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</si>
  <si>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</si>
  <si>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</si>
  <si>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</si>
  <si>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</si>
  <si>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</si>
  <si>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</si>
  <si>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</si>
  <si>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</si>
  <si>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</si>
  <si>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</si>
  <si>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</si>
  <si>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</si>
  <si>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</si>
  <si>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</si>
  <si>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</si>
  <si>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</si>
  <si>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</si>
  <si>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</si>
  <si>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</si>
  <si>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</si>
  <si>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</si>
  <si>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</si>
  <si>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</si>
  <si>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</si>
  <si>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</si>
  <si>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</si>
  <si>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</si>
  <si>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</si>
  <si>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</si>
  <si>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</si>
  <si>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</si>
  <si>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</si>
  <si>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</si>
  <si>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</si>
  <si>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</si>
  <si>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</si>
  <si>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</si>
  <si>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</si>
  <si>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</si>
  <si>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</si>
  <si>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</si>
  <si>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</si>
  <si>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</si>
  <si>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</si>
  <si>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</si>
  <si>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</si>
  <si>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</si>
  <si>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</si>
  <si>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</si>
  <si>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</si>
  <si>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</si>
  <si>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</si>
  <si>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</si>
  <si>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</si>
  <si>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</si>
  <si>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</si>
  <si>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</si>
  <si>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</si>
  <si>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</si>
  <si>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</si>
  <si>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</si>
  <si>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</si>
  <si>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</si>
  <si>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</si>
  <si>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</si>
  <si>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</si>
  <si>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</si>
  <si>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</si>
  <si>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</si>
  <si>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</si>
  <si>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</si>
  <si>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</si>
  <si>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</si>
  <si>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</si>
  <si>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</si>
  <si>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</si>
  <si>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</si>
  <si>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</si>
  <si>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</si>
  <si>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</si>
  <si>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</si>
  <si>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</si>
  <si>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</si>
  <si>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</si>
  <si>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</si>
  <si>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</si>
  <si>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</si>
  <si>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</si>
  <si>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</si>
  <si>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</si>
  <si>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</si>
  <si>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</si>
  <si>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</si>
  <si>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</si>
  <si>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</si>
  <si>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</si>
  <si>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</si>
  <si>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</si>
  <si>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</si>
  <si>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</si>
  <si>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</si>
  <si>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</si>
  <si>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</si>
  <si>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</si>
  <si>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</si>
  <si>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</si>
  <si>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</si>
  <si>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</si>
  <si>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</si>
  <si>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</si>
  <si>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</si>
  <si>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</si>
  <si>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</si>
  <si>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</si>
  <si>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</si>
  <si>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</si>
  <si>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</si>
  <si>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</si>
  <si>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</si>
  <si>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</si>
  <si>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</si>
  <si>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</si>
  <si>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</si>
  <si>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</si>
  <si>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</si>
  <si>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</si>
  <si>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</si>
  <si>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</si>
  <si>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</si>
  <si>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</si>
  <si>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</si>
  <si>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</si>
  <si>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</si>
  <si>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</si>
  <si>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</si>
  <si>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</si>
  <si>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</si>
  <si>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</si>
  <si>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</si>
  <si>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</si>
  <si>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</si>
  <si>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</si>
  <si>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</si>
  <si>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</si>
  <si>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</si>
  <si>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</si>
  <si>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</si>
  <si>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</si>
  <si>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</si>
  <si>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</si>
  <si>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</si>
  <si>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</si>
  <si>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</si>
  <si>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</si>
  <si>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</si>
  <si>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</si>
  <si>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</si>
  <si>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</si>
  <si>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</si>
  <si>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</si>
  <si>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</si>
  <si>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</si>
  <si>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</si>
  <si>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</si>
  <si>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</si>
  <si>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</si>
  <si>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</si>
  <si>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</si>
  <si>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</si>
  <si>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</si>
  <si>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</si>
  <si>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</si>
  <si>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</si>
  <si>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</si>
  <si>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</si>
  <si>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</si>
  <si>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</si>
  <si>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</si>
  <si>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</si>
  <si>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</si>
  <si>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</si>
  <si>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</si>
  <si>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</si>
  <si>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</si>
  <si>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</si>
  <si>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</si>
  <si>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</si>
  <si>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</si>
  <si>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</si>
  <si>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</si>
  <si>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</si>
  <si>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</si>
  <si>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</si>
  <si>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</si>
  <si>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</si>
  <si>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</si>
  <si>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</si>
  <si>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</si>
  <si>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</si>
  <si>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</si>
  <si>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</si>
  <si>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</si>
  <si>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</si>
  <si>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</si>
  <si>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</si>
  <si>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</si>
  <si>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</si>
  <si>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</si>
  <si>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</si>
  <si>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</si>
  <si>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</si>
  <si>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</si>
  <si>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</si>
  <si>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</si>
  <si>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</si>
  <si>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</si>
  <si>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</si>
  <si>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</si>
  <si>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</si>
  <si>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</si>
  <si>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</si>
  <si>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</si>
  <si>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</si>
  <si>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</si>
  <si>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</si>
  <si>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</si>
  <si>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</si>
  <si>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</si>
  <si>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</si>
  <si>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</si>
  <si>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</si>
  <si>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</si>
  <si>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</si>
  <si>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</si>
  <si>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</si>
  <si>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</si>
  <si>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</si>
  <si>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</si>
  <si>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</si>
  <si>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</si>
  <si>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</si>
  <si>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</si>
  <si>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</si>
  <si>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</si>
  <si>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</si>
  <si>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</si>
  <si>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</si>
  <si>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</si>
  <si>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</si>
  <si>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</si>
  <si>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</si>
  <si>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</si>
  <si>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</si>
  <si>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</si>
  <si>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</si>
  <si>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</si>
  <si>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</si>
  <si>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</si>
  <si>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</si>
  <si>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</si>
  <si>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</si>
  <si>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</si>
  <si>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</si>
  <si>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</si>
  <si>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</si>
  <si>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</si>
  <si>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</si>
  <si>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</si>
  <si>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</si>
  <si>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</si>
  <si>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</si>
  <si>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</si>
  <si>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</si>
  <si>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</si>
  <si>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</si>
  <si>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</si>
  <si>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</si>
  <si>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</si>
  <si>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</si>
  <si>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</si>
  <si>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</si>
  <si>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</si>
  <si>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</si>
  <si>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</si>
  <si>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</si>
  <si>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</si>
  <si>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</si>
  <si>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</si>
  <si>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</si>
  <si>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</si>
  <si>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</si>
  <si>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</si>
  <si>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</si>
  <si>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</si>
  <si>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</si>
  <si>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</si>
  <si>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</si>
  <si>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</si>
  <si>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</si>
  <si>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</si>
  <si>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</si>
  <si>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</si>
  <si>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</si>
  <si>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</si>
  <si>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</si>
  <si>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</si>
  <si>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</si>
  <si>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</si>
  <si>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</si>
  <si>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</si>
  <si>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</si>
  <si>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</si>
  <si>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</si>
  <si>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</si>
  <si>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</si>
  <si>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</si>
  <si>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</si>
  <si>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</si>
  <si>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</si>
  <si>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</si>
  <si>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</si>
  <si>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</si>
  <si>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</si>
  <si>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</si>
  <si>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</si>
  <si>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</si>
  <si>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</si>
  <si>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</si>
  <si>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</si>
  <si>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</si>
  <si>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</si>
  <si>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</si>
  <si>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</si>
  <si>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</si>
  <si>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</si>
  <si>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</si>
  <si>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</si>
  <si>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</si>
  <si>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</si>
  <si>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</si>
  <si>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</si>
  <si>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</si>
  <si>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</si>
  <si>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</si>
  <si>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</si>
  <si>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</si>
  <si>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</si>
  <si>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</si>
  <si>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</si>
  <si>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</si>
  <si>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</si>
  <si>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</si>
  <si>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</si>
  <si>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</si>
  <si>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</si>
  <si>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</si>
  <si>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</si>
  <si>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</si>
  <si>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</si>
  <si>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</si>
  <si>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</si>
  <si>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</si>
  <si>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</si>
  <si>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</si>
  <si>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</si>
  <si>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</si>
  <si>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</si>
  <si>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</si>
  <si>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</si>
  <si>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</si>
  <si>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</si>
  <si>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</si>
  <si>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</si>
  <si>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</si>
  <si>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</si>
  <si>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</si>
  <si>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</si>
  <si>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</si>
  <si>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</si>
  <si>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</si>
  <si>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</si>
  <si>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</si>
  <si>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</si>
  <si>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</si>
  <si>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</si>
  <si>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</si>
  <si>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</si>
  <si>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</si>
  <si>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</si>
  <si>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</si>
  <si>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</si>
  <si>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</si>
  <si>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</si>
  <si>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</si>
  <si>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</si>
  <si>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</si>
  <si>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</si>
  <si>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</si>
  <si>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</si>
  <si>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</si>
  <si>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</si>
  <si>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</si>
  <si>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</si>
  <si>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</si>
  <si>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</si>
  <si>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</si>
  <si>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</si>
  <si>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</si>
  <si>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</si>
  <si>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</si>
  <si>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</si>
  <si>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</si>
  <si>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</si>
  <si>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</si>
  <si>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</si>
  <si>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</si>
  <si>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</si>
  <si>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</si>
  <si>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</si>
  <si>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</si>
  <si>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</si>
  <si>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</si>
  <si>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</si>
  <si>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</si>
  <si>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</si>
  <si>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</si>
  <si>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</si>
  <si>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</si>
  <si>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</si>
  <si>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</si>
  <si>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</si>
  <si>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</si>
  <si>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</si>
  <si>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</si>
  <si>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</si>
  <si>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</si>
  <si>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</si>
  <si>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</si>
  <si>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</si>
  <si>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</si>
  <si>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</si>
  <si>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</si>
  <si>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</si>
  <si>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</si>
  <si>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</si>
  <si>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</si>
  <si>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</si>
  <si>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</si>
  <si>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</si>
  <si>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</si>
  <si>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</si>
  <si>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</si>
  <si>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</si>
  <si>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</si>
  <si>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</si>
  <si>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</si>
  <si>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</si>
  <si>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</si>
  <si>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</si>
  <si>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</si>
  <si>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</si>
  <si>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</si>
  <si>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</si>
  <si>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</si>
  <si>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</si>
  <si>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</si>
  <si>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</si>
  <si>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</si>
  <si>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</si>
  <si>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</si>
  <si>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</si>
  <si>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</si>
  <si>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</si>
  <si>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</si>
  <si>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</si>
  <si>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</si>
  <si>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</si>
  <si>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</si>
  <si>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</si>
  <si>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</si>
  <si>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</si>
  <si>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</si>
  <si>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</si>
  <si>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</si>
  <si>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</si>
  <si>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</si>
  <si>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</si>
  <si>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</si>
  <si>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</si>
  <si>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</si>
  <si>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</si>
  <si>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</si>
  <si>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</si>
  <si>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</si>
  <si>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</si>
  <si>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</si>
  <si>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</si>
  <si>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</si>
  <si>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</si>
  <si>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</si>
  <si>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</si>
  <si>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</si>
  <si>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</si>
  <si>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</si>
  <si>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</si>
  <si>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</si>
  <si>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</si>
  <si>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</si>
  <si>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</si>
  <si>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</si>
  <si>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</si>
  <si>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</si>
  <si>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</si>
  <si>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</si>
  <si>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</si>
  <si>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</si>
  <si>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</si>
  <si>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</si>
  <si>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</si>
  <si>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</si>
  <si>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</si>
  <si>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</si>
  <si>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</si>
  <si>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</si>
  <si>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</si>
  <si>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</si>
  <si>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</si>
  <si>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</si>
  <si>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</si>
  <si>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</si>
  <si>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</si>
  <si>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</si>
  <si>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</si>
  <si>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</si>
  <si>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</si>
  <si>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</si>
  <si>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</si>
  <si>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</si>
  <si>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</si>
  <si>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</si>
  <si>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</si>
  <si>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</si>
  <si>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</si>
  <si>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</si>
  <si>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</si>
  <si>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</si>
  <si>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</si>
  <si>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</si>
  <si>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</si>
  <si>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</si>
  <si>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</si>
  <si>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</si>
  <si>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</si>
  <si>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</si>
  <si>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</si>
  <si>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</si>
  <si>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</si>
  <si>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</si>
  <si>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</si>
  <si>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</si>
  <si>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</si>
  <si>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</si>
  <si>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</si>
  <si>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</si>
  <si>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</si>
  <si>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</si>
  <si>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</si>
  <si>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</si>
  <si>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</si>
  <si>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</si>
  <si>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</si>
  <si>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</si>
  <si>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</si>
  <si>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</si>
  <si>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</si>
  <si>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</si>
  <si>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</si>
  <si>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</si>
  <si>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</si>
  <si>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</si>
  <si>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</si>
  <si>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</si>
  <si>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</si>
  <si>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</si>
  <si>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</si>
  <si>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</si>
  <si>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</si>
  <si>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</si>
  <si>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</si>
  <si>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</si>
  <si>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</si>
  <si>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</si>
  <si>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</si>
  <si>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</si>
  <si>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</si>
  <si>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</si>
  <si>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</si>
  <si>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</si>
  <si>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</si>
  <si>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</si>
  <si>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</si>
  <si>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</si>
  <si>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</si>
  <si>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</si>
  <si>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</si>
  <si>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</si>
  <si>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</si>
  <si>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</si>
  <si>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</si>
  <si>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</si>
  <si>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</si>
  <si>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</si>
  <si>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</si>
  <si>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</si>
  <si>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</si>
  <si>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</si>
  <si>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</si>
  <si>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</si>
  <si>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</si>
  <si>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</si>
  <si>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</si>
  <si>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</si>
  <si>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</si>
  <si>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</si>
  <si>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</si>
  <si>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</si>
  <si>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</si>
  <si>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</si>
  <si>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</si>
  <si>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</si>
  <si>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</si>
  <si>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</si>
  <si>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</si>
  <si>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</si>
  <si>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</si>
  <si>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</si>
  <si>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</si>
  <si>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</si>
  <si>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</si>
  <si>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</si>
  <si>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</si>
  <si>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</si>
  <si>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</si>
  <si>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</si>
  <si>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</si>
  <si>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</si>
  <si>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</si>
  <si>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</si>
  <si>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</si>
  <si>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</si>
  <si>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</si>
  <si>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</si>
  <si>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</si>
  <si>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</si>
  <si>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</si>
  <si>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</si>
  <si>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</si>
  <si>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</si>
  <si>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</si>
  <si>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</si>
  <si>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</si>
  <si>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</si>
  <si>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</si>
  <si>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</si>
  <si>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</si>
  <si>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</si>
  <si>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</si>
  <si>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</si>
  <si>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</si>
  <si>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</si>
  <si>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</si>
  <si>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</si>
  <si>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</si>
  <si>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</si>
  <si>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</si>
  <si>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</si>
  <si>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</si>
  <si>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</si>
  <si>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</si>
  <si>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</si>
  <si>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</si>
  <si>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</si>
  <si>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</si>
  <si>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</si>
  <si>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</si>
  <si>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</si>
  <si>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</si>
  <si>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</si>
  <si>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</si>
  <si>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</si>
  <si>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</si>
  <si>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</si>
  <si>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</si>
  <si>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</si>
  <si>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</si>
  <si>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</si>
  <si>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</si>
  <si>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</si>
  <si>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</si>
  <si>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</si>
  <si>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</si>
  <si>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</si>
  <si>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</si>
  <si>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</si>
  <si>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</si>
  <si>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</si>
  <si>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</si>
  <si>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</si>
  <si>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</si>
  <si>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</si>
  <si>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</si>
  <si>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</si>
  <si>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</si>
  <si>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</si>
  <si>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</si>
  <si>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</si>
  <si>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</si>
  <si>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</si>
  <si>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</si>
  <si>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</si>
  <si>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</si>
  <si>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</si>
  <si>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</si>
  <si>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</si>
  <si>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</si>
  <si>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</si>
  <si>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</si>
  <si>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</si>
  <si>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</si>
  <si>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</si>
  <si>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</si>
  <si>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</si>
  <si>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</si>
  <si>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</si>
  <si>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</si>
  <si>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</si>
  <si>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</si>
  <si>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</si>
  <si>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</si>
  <si>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</si>
  <si>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</si>
  <si>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</si>
  <si>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</si>
  <si>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</si>
  <si>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</si>
  <si>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</si>
  <si>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</si>
  <si>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</si>
  <si>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</si>
  <si>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</si>
  <si>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</si>
  <si>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</si>
  <si>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</si>
  <si>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</si>
  <si>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</si>
  <si>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</si>
  <si>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</si>
  <si>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</si>
  <si>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</si>
  <si>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</si>
  <si>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</si>
  <si>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</si>
  <si>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</si>
  <si>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</si>
  <si>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</si>
  <si>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</si>
  <si>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</si>
  <si>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</si>
  <si>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</si>
  <si>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</si>
  <si>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</si>
  <si>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</si>
  <si>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</si>
  <si>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</si>
  <si>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</si>
  <si>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</si>
  <si>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</si>
  <si>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</si>
  <si>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</si>
  <si>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</si>
  <si>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</si>
  <si>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</si>
  <si>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</si>
  <si>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</si>
  <si>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</si>
  <si>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</si>
  <si>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</si>
  <si>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</si>
  <si>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</si>
  <si>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</si>
  <si>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</si>
  <si>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</si>
  <si>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</si>
  <si>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</si>
  <si>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</si>
  <si>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</si>
  <si>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</si>
  <si>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</si>
  <si>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</si>
  <si>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</si>
  <si>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</si>
  <si>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</si>
  <si>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</si>
  <si>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</si>
  <si>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</si>
  <si>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</si>
  <si>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</si>
  <si>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</si>
  <si>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</si>
  <si>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</si>
  <si>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</si>
  <si>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</si>
  <si>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</si>
  <si>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</si>
  <si>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</si>
  <si>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</si>
  <si>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</si>
  <si>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</si>
  <si>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</si>
  <si>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</si>
  <si>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</si>
  <si>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</si>
  <si>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</si>
  <si>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</si>
  <si>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</si>
  <si>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</si>
  <si>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</si>
  <si>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</si>
  <si>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</si>
  <si>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</si>
  <si>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</si>
  <si>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</si>
  <si>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</si>
  <si>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</si>
  <si>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</si>
  <si>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</si>
  <si>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</si>
  <si>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</si>
  <si>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</si>
  <si>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</si>
  <si>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</si>
  <si>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</si>
  <si>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</si>
  <si>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</si>
  <si>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</si>
  <si>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</si>
  <si>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</si>
  <si>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</si>
  <si>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</si>
  <si>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</si>
  <si>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</si>
  <si>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</si>
  <si>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</si>
  <si>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</si>
  <si>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</si>
  <si>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</si>
  <si>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</si>
  <si>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</si>
  <si>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</si>
  <si>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</si>
  <si>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</si>
  <si>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</si>
  <si>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</si>
  <si>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</si>
  <si>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</si>
  <si>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</si>
  <si>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</si>
  <si>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</si>
  <si>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</si>
  <si>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</si>
  <si>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</si>
  <si>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</si>
  <si>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</si>
  <si>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</si>
  <si>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</si>
  <si>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</si>
  <si>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</si>
  <si>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</si>
  <si>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</si>
  <si>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</si>
  <si>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</si>
  <si>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</si>
  <si>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</si>
  <si>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</si>
  <si>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</si>
  <si>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</si>
  <si>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</si>
  <si>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</si>
  <si>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</si>
  <si>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</si>
  <si>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</si>
  <si>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</si>
  <si>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</si>
  <si>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</si>
  <si>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</si>
  <si>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</si>
  <si>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</si>
  <si>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</si>
  <si>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</si>
  <si>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</si>
  <si>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</si>
  <si>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</si>
  <si>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</si>
  <si>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</si>
  <si>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</si>
  <si>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</si>
  <si>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</si>
  <si>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</si>
  <si>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</si>
  <si>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</si>
  <si>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</si>
  <si>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</si>
  <si>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</si>
  <si>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</si>
  <si>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</si>
  <si>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</si>
  <si>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</si>
  <si>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</si>
  <si>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</si>
  <si>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</si>
  <si>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</si>
  <si>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</si>
  <si>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</si>
  <si>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</si>
  <si>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</si>
  <si>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</si>
  <si>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</si>
  <si>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</si>
  <si>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</si>
  <si>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</si>
  <si>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</si>
  <si>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</si>
  <si>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</si>
  <si>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</si>
  <si>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</si>
  <si>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</si>
  <si>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</si>
  <si>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</si>
  <si>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</si>
  <si>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</si>
  <si>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</si>
  <si>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</si>
  <si>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</si>
  <si>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</si>
  <si>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</si>
  <si>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</si>
  <si>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</si>
  <si>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</si>
  <si>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</si>
  <si>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</si>
  <si>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</si>
  <si>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</si>
  <si>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</si>
  <si>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</si>
  <si>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</si>
  <si>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</si>
  <si>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</si>
  <si>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</si>
  <si>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</si>
  <si>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</si>
  <si>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</si>
  <si>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</si>
  <si>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</si>
  <si>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</si>
  <si>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</si>
  <si>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</si>
  <si>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</si>
  <si>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</si>
  <si>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</si>
  <si>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</si>
  <si>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</si>
  <si>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</si>
  <si>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</si>
  <si>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</si>
  <si>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</si>
  <si>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</si>
  <si>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</si>
  <si>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</si>
  <si>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</si>
  <si>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</si>
  <si>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</si>
  <si>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</si>
  <si>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</si>
  <si>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</si>
  <si>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</si>
  <si>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</si>
  <si>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</si>
  <si>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</si>
  <si>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</si>
  <si>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</si>
  <si>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</si>
  <si>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</si>
  <si>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</si>
  <si>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</si>
  <si>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</si>
  <si>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</si>
  <si>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</si>
  <si>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</si>
  <si>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</si>
  <si>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</si>
  <si>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</si>
  <si>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</si>
  <si>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</si>
  <si>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</si>
  <si>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</si>
  <si>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</si>
  <si>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</si>
  <si>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</si>
  <si>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</si>
  <si>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</si>
  <si>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</si>
  <si>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</si>
  <si>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</si>
  <si>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</si>
  <si>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</si>
  <si>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</si>
  <si>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</si>
  <si>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</si>
  <si>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</si>
  <si>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</si>
  <si>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</si>
  <si>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</si>
  <si>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</si>
  <si>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</si>
  <si>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</si>
  <si>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</si>
  <si>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</si>
  <si>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</si>
  <si>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</si>
  <si>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</si>
  <si>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</si>
  <si>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</si>
  <si>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</si>
  <si>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</si>
  <si>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</si>
  <si>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</si>
  <si>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</si>
  <si>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</si>
  <si>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</si>
  <si>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</si>
  <si>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</si>
  <si>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</si>
  <si>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</si>
  <si>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</si>
  <si>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</si>
  <si>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</si>
  <si>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</si>
  <si>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</si>
  <si>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</si>
  <si>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</si>
  <si>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</si>
  <si>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</si>
  <si>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</si>
  <si>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</si>
  <si>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</si>
  <si>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</si>
  <si>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</si>
  <si>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</si>
  <si>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</si>
  <si>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</si>
  <si>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</si>
  <si>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</si>
  <si>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</si>
  <si>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</si>
  <si>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</si>
  <si>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</si>
  <si>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</si>
  <si>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</si>
  <si>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</si>
  <si>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</si>
  <si>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</si>
  <si>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</si>
  <si>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</si>
  <si>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</si>
  <si>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</si>
  <si>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</si>
  <si>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</si>
  <si>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</si>
  <si>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</si>
  <si>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</si>
  <si>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</si>
  <si>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</si>
  <si>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</si>
  <si>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</si>
  <si>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</si>
  <si>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</si>
  <si>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</si>
  <si>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</si>
  <si>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</si>
  <si>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</si>
  <si>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</si>
  <si>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</si>
  <si>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</si>
  <si>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</si>
  <si>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</si>
  <si>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</si>
  <si>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</si>
  <si>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</si>
  <si>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</si>
  <si>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</si>
  <si>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</si>
  <si>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</si>
  <si>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</si>
  <si>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</si>
  <si>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</si>
  <si>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</si>
  <si>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</si>
  <si>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</si>
  <si>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</si>
  <si>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</si>
  <si>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</si>
  <si>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</si>
  <si>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</si>
  <si>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</si>
  <si>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</si>
  <si>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</si>
  <si>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</si>
  <si>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</si>
  <si>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</si>
  <si>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</si>
  <si>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</si>
  <si>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</si>
  <si>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</si>
  <si>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</si>
  <si>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</si>
  <si>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</si>
  <si>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</si>
  <si>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</si>
  <si>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</si>
  <si>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</si>
  <si>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</si>
  <si>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</si>
  <si>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</si>
  <si>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</si>
  <si>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</si>
  <si>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</si>
  <si>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</si>
  <si>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</si>
  <si>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</si>
  <si>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</si>
  <si>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</si>
  <si>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</si>
  <si>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</si>
  <si>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</si>
  <si>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</si>
  <si>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</si>
  <si>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</si>
  <si>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</si>
  <si>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</si>
  <si>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</si>
  <si>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</si>
  <si>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</si>
  <si>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</si>
  <si>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</si>
  <si>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</si>
  <si>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</si>
  <si>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</si>
  <si>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</si>
  <si>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</si>
  <si>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</si>
  <si>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</si>
  <si>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</si>
  <si>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</si>
  <si>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</si>
  <si>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</si>
  <si>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</si>
  <si>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</si>
  <si>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</si>
  <si>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</si>
  <si>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</si>
  <si>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</si>
  <si>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</si>
  <si>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</si>
  <si>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</si>
  <si>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</si>
  <si>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</si>
  <si>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</si>
  <si>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</si>
  <si>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</si>
  <si>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</si>
  <si>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</si>
  <si>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</si>
  <si>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</si>
  <si>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</si>
  <si>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</si>
  <si>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</si>
  <si>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</si>
  <si>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</si>
  <si>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</si>
  <si>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</si>
  <si>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</si>
  <si>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</si>
  <si>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</si>
  <si>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</si>
  <si>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</si>
  <si>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</si>
  <si>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</si>
  <si>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</si>
  <si>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</si>
  <si>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</si>
  <si>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</si>
  <si>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</si>
  <si>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</si>
  <si>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</si>
  <si>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</si>
  <si>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</si>
  <si>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</si>
  <si>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</si>
  <si>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</si>
  <si>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</si>
  <si>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</si>
  <si>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</si>
  <si>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</si>
  <si>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</si>
  <si>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</si>
  <si>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</si>
  <si>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</si>
  <si>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</si>
  <si>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</si>
  <si>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</si>
  <si>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</si>
  <si>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</si>
  <si>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</si>
  <si>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</si>
  <si>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</si>
  <si>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</si>
  <si>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</si>
  <si>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</si>
  <si>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</si>
  <si>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</si>
  <si>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</si>
  <si>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</si>
  <si>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</si>
  <si>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</si>
  <si>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</si>
  <si>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</si>
  <si>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</si>
  <si>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</si>
  <si>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</si>
  <si>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</si>
  <si>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</si>
  <si>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</si>
  <si>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</si>
  <si>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</si>
  <si>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</si>
  <si>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</si>
  <si>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</si>
  <si>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</si>
  <si>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</si>
  <si>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</si>
  <si>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</si>
  <si>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</si>
  <si>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</si>
  <si>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</si>
  <si>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</si>
  <si>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</si>
  <si>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</si>
  <si>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</si>
  <si>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</si>
  <si>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</si>
  <si>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</si>
  <si>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</si>
  <si>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</si>
  <si>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</si>
  <si>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</si>
  <si>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</si>
  <si>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</si>
  <si>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</si>
  <si>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</si>
  <si>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</si>
  <si>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</si>
  <si>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</si>
  <si>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</si>
  <si>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</si>
  <si>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</si>
  <si>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</si>
  <si>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</si>
  <si>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</si>
  <si>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</si>
  <si>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</si>
  <si>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</si>
  <si>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</si>
  <si>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</si>
  <si>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</si>
  <si>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</si>
  <si>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</si>
  <si>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</si>
  <si>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</si>
  <si>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</si>
  <si>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</si>
  <si>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</si>
  <si>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</si>
  <si>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</si>
  <si>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</si>
  <si>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</si>
  <si>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</si>
  <si>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</si>
  <si>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</si>
  <si>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</si>
  <si>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</si>
  <si>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</si>
  <si>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</si>
  <si>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</si>
  <si>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</si>
  <si>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</si>
  <si>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</si>
  <si>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</si>
  <si>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</si>
  <si>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</si>
  <si>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</si>
  <si>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</si>
  <si>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</si>
  <si>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</si>
  <si>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</si>
  <si>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</si>
  <si>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</si>
  <si>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</si>
  <si>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</si>
  <si>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</si>
  <si>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</si>
  <si>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</si>
  <si>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</si>
  <si>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</si>
  <si>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</si>
  <si>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</si>
  <si>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</si>
  <si>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</si>
  <si>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</si>
  <si>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</si>
  <si>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</si>
  <si>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</si>
  <si>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</si>
  <si>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</si>
  <si>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</si>
  <si>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</si>
  <si>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</si>
  <si>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</si>
  <si>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</si>
  <si>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</si>
  <si>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</si>
  <si>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</si>
  <si>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</si>
  <si>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</si>
  <si>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</si>
  <si>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</si>
  <si>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</si>
  <si>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</si>
  <si>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</si>
  <si>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</si>
  <si>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</si>
  <si>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</si>
  <si>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</si>
  <si>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</si>
  <si>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</si>
  <si>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</si>
  <si>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</si>
  <si>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</si>
  <si>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</si>
  <si>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</si>
  <si>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</si>
  <si>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</si>
  <si>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</si>
  <si>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</si>
  <si>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</si>
  <si>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</si>
  <si>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</si>
  <si>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</si>
  <si>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</si>
  <si>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</si>
  <si>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</si>
  <si>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</si>
  <si>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</si>
  <si>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</si>
  <si>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</si>
  <si>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</si>
  <si>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</si>
  <si>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</si>
  <si>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</si>
  <si>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</si>
  <si>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</si>
  <si>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</si>
  <si>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</si>
  <si>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</si>
  <si>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</si>
  <si>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</si>
  <si>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</si>
  <si>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</si>
  <si>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</si>
  <si>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</si>
  <si>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</si>
  <si>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</si>
  <si>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</si>
  <si>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</si>
  <si>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</si>
  <si>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</si>
  <si>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</si>
  <si>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</si>
  <si>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</si>
  <si>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</si>
  <si>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</si>
  <si>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</si>
  <si>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</si>
  <si>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</si>
  <si>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</si>
  <si>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</si>
  <si>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</si>
  <si>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</si>
  <si>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</si>
  <si>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</si>
  <si>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</si>
  <si>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</si>
  <si>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</si>
  <si>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</si>
  <si>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</si>
  <si>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</si>
  <si>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</si>
  <si>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</si>
  <si>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</si>
  <si>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</si>
  <si>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</si>
  <si>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</si>
  <si>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</si>
  <si>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</si>
  <si>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</si>
  <si>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</si>
  <si>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</si>
  <si>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</si>
  <si>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</si>
  <si>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</si>
  <si>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</si>
  <si>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</si>
  <si>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</si>
  <si>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</si>
  <si>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</si>
  <si>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</si>
  <si>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</si>
  <si>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</si>
  <si>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</si>
  <si>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</si>
  <si>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</si>
  <si>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</si>
  <si>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</si>
  <si>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</si>
  <si>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</si>
  <si>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</si>
  <si>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</si>
  <si>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</si>
  <si>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</si>
  <si>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</si>
  <si>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</si>
  <si>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</si>
  <si>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</si>
  <si>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</si>
  <si>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</si>
  <si>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</si>
  <si>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</si>
  <si>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</si>
  <si>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</si>
  <si>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</si>
  <si>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</si>
  <si>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</si>
  <si>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</si>
  <si>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</si>
  <si>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</si>
  <si>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</si>
  <si>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</si>
  <si>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</si>
  <si>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</si>
  <si>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</si>
  <si>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</si>
  <si>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</si>
  <si>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</si>
  <si>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</si>
  <si>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</si>
  <si>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</si>
  <si>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</si>
  <si>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</si>
  <si>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</si>
  <si>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</si>
  <si>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</si>
  <si>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</si>
  <si>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</si>
  <si>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</si>
  <si>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</si>
  <si>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</si>
  <si>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</si>
  <si>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</si>
  <si>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</si>
  <si>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</si>
  <si>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</si>
  <si>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</si>
  <si>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</si>
  <si>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</si>
  <si>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</si>
  <si>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</si>
  <si>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</si>
  <si>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</si>
  <si>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</si>
  <si>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</si>
  <si>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</si>
  <si>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</si>
  <si>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</si>
  <si>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</si>
  <si>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</si>
  <si>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</si>
  <si>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</si>
  <si>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</si>
  <si>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</si>
  <si>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</si>
  <si>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</si>
  <si>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</si>
  <si>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</si>
  <si>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</si>
  <si>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</si>
  <si>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</si>
  <si>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</si>
  <si>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</si>
  <si>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</si>
  <si>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</si>
  <si>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</si>
  <si>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</si>
  <si>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</si>
  <si>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</si>
  <si>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</si>
  <si>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</si>
  <si>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</si>
  <si>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</si>
  <si>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</si>
  <si>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</si>
  <si>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</si>
  <si>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</si>
  <si>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</si>
  <si>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</si>
  <si>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</si>
  <si>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</si>
  <si>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</si>
  <si>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</si>
  <si>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</si>
  <si>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</si>
  <si>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</si>
  <si>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</si>
  <si>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</si>
  <si>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</si>
  <si>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</si>
  <si>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</si>
  <si>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</si>
  <si>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</si>
  <si>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</si>
  <si>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</si>
  <si>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</si>
  <si>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</si>
  <si>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</si>
  <si>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</si>
  <si>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</si>
  <si>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</si>
  <si>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</si>
  <si>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</si>
  <si>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</si>
  <si>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</si>
  <si>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</si>
  <si>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</si>
  <si>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</si>
  <si>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</si>
  <si>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</si>
  <si>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</si>
  <si>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</si>
  <si>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</si>
  <si>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</si>
  <si>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</si>
  <si>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</si>
  <si>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</si>
  <si>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</si>
  <si>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</si>
  <si>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</si>
  <si>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</si>
  <si>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</si>
  <si>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</si>
  <si>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</si>
  <si>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</si>
  <si>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</si>
  <si>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</si>
  <si>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</si>
  <si>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</si>
  <si>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</si>
  <si>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</si>
  <si>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</si>
  <si>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</si>
  <si>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</si>
  <si>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</si>
  <si>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</si>
  <si>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</si>
  <si>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</si>
  <si>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</si>
  <si>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</si>
  <si>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</si>
  <si>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</si>
  <si>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</si>
  <si>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</si>
  <si>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</si>
  <si>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</si>
  <si>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</si>
  <si>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</si>
  <si>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</si>
  <si>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</si>
  <si>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</si>
  <si>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</si>
  <si>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</si>
  <si>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</si>
  <si>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</si>
  <si>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</si>
  <si>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</si>
  <si>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</si>
  <si>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</si>
  <si>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</si>
  <si>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</si>
  <si>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</si>
  <si>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</si>
  <si>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</si>
  <si>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</si>
  <si>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</si>
  <si>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</si>
  <si>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</si>
  <si>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</si>
  <si>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</si>
  <si>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</si>
  <si>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</si>
  <si>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</si>
  <si>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</si>
  <si>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</si>
  <si>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</si>
  <si>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</si>
  <si>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</si>
  <si>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</si>
  <si>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</si>
  <si>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</si>
  <si>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</si>
  <si>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</si>
  <si>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</si>
  <si>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</si>
  <si>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</si>
  <si>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</si>
  <si>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</si>
  <si>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</si>
  <si>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</si>
  <si>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</si>
  <si>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</si>
  <si>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</si>
  <si>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</si>
  <si>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</si>
  <si>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</si>
  <si>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</si>
  <si>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</si>
  <si>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</si>
  <si>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</si>
  <si>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</si>
  <si>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</si>
  <si>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</si>
  <si>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</si>
  <si>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</si>
  <si>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</si>
  <si>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</si>
  <si>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</si>
  <si>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</si>
  <si>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</si>
  <si>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</si>
  <si>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</si>
  <si>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</si>
  <si>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</si>
  <si>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</si>
  <si>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</si>
  <si>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</si>
  <si>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</si>
  <si>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</si>
  <si>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</si>
  <si>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</si>
  <si>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</si>
  <si>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</si>
  <si>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</si>
  <si>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</si>
  <si>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</si>
  <si>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</si>
  <si>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</si>
  <si>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</si>
  <si>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</si>
  <si>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</si>
  <si>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</si>
  <si>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</si>
  <si>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</si>
  <si>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</si>
  <si>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</si>
  <si>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</si>
  <si>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</si>
  <si>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</si>
  <si>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</si>
  <si>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</si>
  <si>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</si>
  <si>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</si>
  <si>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</si>
  <si>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</si>
  <si>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</si>
  <si>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</si>
  <si>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</si>
  <si>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</si>
  <si>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</si>
  <si>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</si>
  <si>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</si>
  <si>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</si>
  <si>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</si>
  <si>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</si>
  <si>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</si>
  <si>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</si>
  <si>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</si>
  <si>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</si>
  <si>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</si>
  <si>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</si>
  <si>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</si>
  <si>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</si>
  <si>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</si>
  <si>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</si>
  <si>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</si>
  <si>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</si>
  <si>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</si>
  <si>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</si>
  <si>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</si>
  <si>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</si>
  <si>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</si>
  <si>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</si>
  <si>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</si>
  <si>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</si>
  <si>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</si>
  <si>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</si>
  <si>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</si>
  <si>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</si>
  <si>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</si>
  <si>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</si>
  <si>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</si>
  <si>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</si>
  <si>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</si>
  <si>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</si>
  <si>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</si>
  <si>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</si>
  <si>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</si>
  <si>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</si>
  <si>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</si>
  <si>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</si>
  <si>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</si>
  <si>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</si>
  <si>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</si>
  <si>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</si>
  <si>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</si>
  <si>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</si>
  <si>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</si>
  <si>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</si>
  <si>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</si>
  <si>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</si>
  <si>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</si>
  <si>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</si>
  <si>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</si>
  <si>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</si>
  <si>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</si>
  <si>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</si>
  <si>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</si>
  <si>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</si>
  <si>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</si>
  <si>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</si>
  <si>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</si>
  <si>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</si>
  <si>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</si>
  <si>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</si>
  <si>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</si>
  <si>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</si>
  <si>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</si>
  <si>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</si>
  <si>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</si>
  <si>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</si>
  <si>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</si>
  <si>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</si>
  <si>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</si>
  <si>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</si>
  <si>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</si>
  <si>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</si>
  <si>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</si>
  <si>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</si>
  <si>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</si>
  <si>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</si>
  <si>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</si>
  <si>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</si>
  <si>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</si>
  <si>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</si>
  <si>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</si>
  <si>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</si>
  <si>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</si>
  <si>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</si>
  <si>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</si>
  <si>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</si>
  <si>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</si>
  <si>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</si>
  <si>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</si>
  <si>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</si>
  <si>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</si>
  <si>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</si>
  <si>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</si>
  <si>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</si>
  <si>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</si>
  <si>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</si>
  <si>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</si>
  <si>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</si>
  <si>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</si>
  <si>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</si>
  <si>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</si>
  <si>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</si>
  <si>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</si>
  <si>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</si>
  <si>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</si>
  <si>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</si>
  <si>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</si>
  <si>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</si>
  <si>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</si>
  <si>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</si>
  <si>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</si>
  <si>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</si>
  <si>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</si>
  <si>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</si>
  <si>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</si>
  <si>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</si>
  <si>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</si>
  <si>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</si>
  <si>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</si>
  <si>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</si>
  <si>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</si>
  <si>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</si>
  <si>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</si>
  <si>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</si>
  <si>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</si>
  <si>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</si>
  <si>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</si>
  <si>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</si>
  <si>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</si>
  <si>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</si>
  <si>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</si>
  <si>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</si>
  <si>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</si>
  <si>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</si>
  <si>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</si>
  <si>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</si>
  <si>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</si>
  <si>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</si>
  <si>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</si>
  <si>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</si>
  <si>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</si>
  <si>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</si>
  <si>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</si>
  <si>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</si>
  <si>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</si>
  <si>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</si>
  <si>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</si>
  <si>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</si>
  <si>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</si>
  <si>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</si>
  <si>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</si>
  <si>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</si>
  <si>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</si>
  <si>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</si>
  <si>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</si>
  <si>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</si>
  <si>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</si>
  <si>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</si>
  <si>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</si>
  <si>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</si>
  <si>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</si>
  <si>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</si>
  <si>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</si>
  <si>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</si>
  <si>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</si>
  <si>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</si>
  <si>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</si>
  <si>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</si>
  <si>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</si>
  <si>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</si>
  <si>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</si>
  <si>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</si>
  <si>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</si>
  <si>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</si>
  <si>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</si>
  <si>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</si>
  <si>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</si>
  <si>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</si>
  <si>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</si>
  <si>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</si>
  <si>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</si>
  <si>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</si>
  <si>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</si>
  <si>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</si>
  <si>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</si>
  <si>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</si>
  <si>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</si>
  <si>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</si>
  <si>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</si>
  <si>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</si>
  <si>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</si>
  <si>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</si>
  <si>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</si>
  <si>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</si>
  <si>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</si>
  <si>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</si>
  <si>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</si>
  <si>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</si>
  <si>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</si>
  <si>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</si>
  <si>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</si>
  <si>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</si>
  <si>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</si>
  <si>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</si>
  <si>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</si>
  <si>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</si>
  <si>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</si>
  <si>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</si>
  <si>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</si>
  <si>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</si>
  <si>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</si>
  <si>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</si>
  <si>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</si>
  <si>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</si>
  <si>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</si>
  <si>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</si>
  <si>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</si>
  <si>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</si>
  <si>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</si>
  <si>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</si>
  <si>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</si>
  <si>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</si>
  <si>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</si>
  <si>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</si>
  <si>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</si>
  <si>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</si>
  <si>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</si>
  <si>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</si>
  <si>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</si>
  <si>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</si>
  <si>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</si>
  <si>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</si>
  <si>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</si>
  <si>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</si>
  <si>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</si>
  <si>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</si>
  <si>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</si>
  <si>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</si>
  <si>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</si>
  <si>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</si>
  <si>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</si>
  <si>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</si>
  <si>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</si>
  <si>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</si>
  <si>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</si>
  <si>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</si>
  <si>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</si>
  <si>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</si>
  <si>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</si>
  <si>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</si>
  <si>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</si>
  <si>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</si>
  <si>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</si>
  <si>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</si>
  <si>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</si>
  <si>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</si>
  <si>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</si>
  <si>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</si>
  <si>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</si>
  <si>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</si>
  <si>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</si>
  <si>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</si>
  <si>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</si>
  <si>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</si>
  <si>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</si>
  <si>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</si>
  <si>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</si>
  <si>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</si>
  <si>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</si>
  <si>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</si>
  <si>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</si>
  <si>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</si>
  <si>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</si>
  <si>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</si>
  <si>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</si>
  <si>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</si>
  <si>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</si>
  <si>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</si>
  <si>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</si>
  <si>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</si>
  <si>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</si>
  <si>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</si>
  <si>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</si>
  <si>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</si>
  <si>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</si>
  <si>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</si>
  <si>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</si>
  <si>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</si>
  <si>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</si>
  <si>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</si>
  <si>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</si>
  <si>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</si>
  <si>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</si>
  <si>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</si>
  <si>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</si>
  <si>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</si>
  <si>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</si>
  <si>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</si>
  <si>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</si>
  <si>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</si>
  <si>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</si>
  <si>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</si>
  <si>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</si>
  <si>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</si>
  <si>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</si>
  <si>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</si>
  <si>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</si>
  <si>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</si>
  <si>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</si>
  <si>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</si>
  <si>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</si>
  <si>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</si>
  <si>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</si>
  <si>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</si>
  <si>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</si>
  <si>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</si>
  <si>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</si>
  <si>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</si>
  <si>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</si>
  <si>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</si>
  <si>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</si>
  <si>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</si>
  <si>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</si>
  <si>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</si>
  <si>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</si>
  <si>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</si>
  <si>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</si>
  <si>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</si>
  <si>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</si>
  <si>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</si>
  <si>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</si>
  <si>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</si>
  <si>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</si>
  <si>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</si>
  <si>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</si>
  <si>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</si>
  <si>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</si>
  <si>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</si>
  <si>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</si>
  <si>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</si>
  <si>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</si>
  <si>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</si>
  <si>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</si>
  <si>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</si>
  <si>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</si>
  <si>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</si>
  <si>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</si>
  <si>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</si>
  <si>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</si>
  <si>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</si>
  <si>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</si>
  <si>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</si>
  <si>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</si>
  <si>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</si>
  <si>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</si>
  <si>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</si>
  <si>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</si>
  <si>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</si>
  <si>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</si>
  <si>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</si>
  <si>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</si>
  <si>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</si>
  <si>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</si>
  <si>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</si>
  <si>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</si>
  <si>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</si>
  <si>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</si>
  <si>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</si>
  <si>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</si>
  <si>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</si>
  <si>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</si>
  <si>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</si>
  <si>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</si>
  <si>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</si>
  <si>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</si>
  <si>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</si>
  <si>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</si>
  <si>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</si>
  <si>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</si>
  <si>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</si>
  <si>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</si>
  <si>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</si>
  <si>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</si>
  <si>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</si>
  <si>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</si>
  <si>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</si>
  <si>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</si>
  <si>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</si>
  <si>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</si>
  <si>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</si>
  <si>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</si>
  <si>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</si>
  <si>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</si>
  <si>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</si>
  <si>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</si>
  <si>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</si>
  <si>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</si>
  <si>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</si>
  <si>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</si>
  <si>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</si>
  <si>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</si>
  <si>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</si>
  <si>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</si>
  <si>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</si>
  <si>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</si>
  <si>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</si>
  <si>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</si>
  <si>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</si>
  <si>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</si>
  <si>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</si>
  <si>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</si>
  <si>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</si>
  <si>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</si>
  <si>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</si>
  <si>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</si>
  <si>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</si>
  <si>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</si>
  <si>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</si>
  <si>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</si>
  <si>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</si>
  <si>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</si>
  <si>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</si>
  <si>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</si>
  <si>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</si>
  <si>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</si>
  <si>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</si>
  <si>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</si>
  <si>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</si>
  <si>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</si>
  <si>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</si>
  <si>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</si>
  <si>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</si>
  <si>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</si>
  <si>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</si>
  <si>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</si>
  <si>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</si>
  <si>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</si>
  <si>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</si>
  <si>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</si>
  <si>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</si>
  <si>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</si>
  <si>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</si>
  <si>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</si>
  <si>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</si>
  <si>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</si>
  <si>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</si>
  <si>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</si>
  <si>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</si>
  <si>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</si>
  <si>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</si>
  <si>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</si>
  <si>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</si>
  <si>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</si>
  <si>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</si>
  <si>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</si>
  <si>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</si>
  <si>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</si>
  <si>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</si>
  <si>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</si>
  <si>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</si>
  <si>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</si>
  <si>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</si>
  <si>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</si>
  <si>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</si>
  <si>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</si>
  <si>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</si>
  <si>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</si>
  <si>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</si>
  <si>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</si>
  <si>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</si>
  <si>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</si>
  <si>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</si>
  <si>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</si>
  <si>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</si>
  <si>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</si>
  <si>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</si>
  <si>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</si>
  <si>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</si>
  <si>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</si>
  <si>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</si>
  <si>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</si>
  <si>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</si>
  <si>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</si>
  <si>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</si>
  <si>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</si>
  <si>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</si>
  <si>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</si>
  <si>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</si>
  <si>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</si>
  <si>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</si>
  <si>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</si>
  <si>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</si>
  <si>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</si>
  <si>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</si>
  <si>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</si>
  <si>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</si>
  <si>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</si>
  <si>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</si>
  <si>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</si>
  <si>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</si>
  <si>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</si>
  <si>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</si>
  <si>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</si>
  <si>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</si>
  <si>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</si>
  <si>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</si>
  <si>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</si>
  <si>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</si>
  <si>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</si>
  <si>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</si>
  <si>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</si>
  <si>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</si>
  <si>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</si>
  <si>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</si>
  <si>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</si>
  <si>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</si>
  <si>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</si>
  <si>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</si>
  <si>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</si>
  <si>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</si>
  <si>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</si>
  <si>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</si>
  <si>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</si>
  <si>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</si>
  <si>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</si>
  <si>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</si>
  <si>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</si>
  <si>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</si>
  <si>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</si>
  <si>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</si>
  <si>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</si>
  <si>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</si>
  <si>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</si>
  <si>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</si>
  <si>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</si>
  <si>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</si>
  <si>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</si>
  <si>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</si>
  <si>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</si>
  <si>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</si>
  <si>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</si>
  <si>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</si>
  <si>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</si>
  <si>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</si>
  <si>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</si>
  <si>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</si>
  <si>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</si>
  <si>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</si>
  <si>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</si>
  <si>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</si>
  <si>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</si>
  <si>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</si>
  <si>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</si>
  <si>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</si>
  <si>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</si>
  <si>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</si>
  <si>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</si>
  <si>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</si>
  <si>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</si>
  <si>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</si>
  <si>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</si>
  <si>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</si>
  <si>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</si>
  <si>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</si>
  <si>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</si>
  <si>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</si>
  <si>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</si>
  <si>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</si>
  <si>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</si>
  <si>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</si>
  <si>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</si>
  <si>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</si>
  <si>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</si>
  <si>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</si>
  <si>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</si>
  <si>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</si>
  <si>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</si>
  <si>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</si>
  <si>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</si>
  <si>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</si>
  <si>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</si>
  <si>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</si>
  <si>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</si>
  <si>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</si>
  <si>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</si>
  <si>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</si>
  <si>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</si>
  <si>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</si>
  <si>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</si>
  <si>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</si>
  <si>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</si>
  <si>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</si>
  <si>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</si>
  <si>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</si>
  <si>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</si>
  <si>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</si>
  <si>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</si>
  <si>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</si>
  <si>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</si>
  <si>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</si>
  <si>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</si>
  <si>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</si>
  <si>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</si>
  <si>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</si>
  <si>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</si>
  <si>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</si>
  <si>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</si>
  <si>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</si>
  <si>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</si>
  <si>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</si>
  <si>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</si>
  <si>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</si>
  <si>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</si>
  <si>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</si>
  <si>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</si>
  <si>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</si>
  <si>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</si>
  <si>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</si>
  <si>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</si>
  <si>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</si>
  <si>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</si>
  <si>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</si>
  <si>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</si>
  <si>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</si>
  <si>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</si>
  <si>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</si>
  <si>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</si>
  <si>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</si>
  <si>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</si>
  <si>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</si>
  <si>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</si>
  <si>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</si>
  <si>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</si>
  <si>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</si>
  <si>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</si>
  <si>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</si>
  <si>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</si>
  <si>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</si>
  <si>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</si>
  <si>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</si>
  <si>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</si>
  <si>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</si>
  <si>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</si>
  <si>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</si>
  <si>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</si>
  <si>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</si>
  <si>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</si>
  <si>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</si>
  <si>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</si>
  <si>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</si>
  <si>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</si>
  <si>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</si>
  <si>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</si>
  <si>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</si>
  <si>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</si>
  <si>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</si>
  <si>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</si>
  <si>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</si>
  <si>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</si>
  <si>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</si>
  <si>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</si>
  <si>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</si>
  <si>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</si>
  <si>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</si>
  <si>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</si>
  <si>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</si>
  <si>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</si>
  <si>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</si>
  <si>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</si>
  <si>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</si>
  <si>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</si>
  <si>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</si>
  <si>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</si>
  <si>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</si>
  <si>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</si>
  <si>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</si>
  <si>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</si>
  <si>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</si>
  <si>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</si>
  <si>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</si>
  <si>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</si>
  <si>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</si>
  <si>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</si>
  <si>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</si>
  <si>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</si>
  <si>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</si>
  <si>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</si>
  <si>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</si>
  <si>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</si>
  <si>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</si>
  <si>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</si>
  <si>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</si>
  <si>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</si>
  <si>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</si>
  <si>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</si>
  <si>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</si>
  <si>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</si>
  <si>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</si>
  <si>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</si>
  <si>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</si>
  <si>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</si>
  <si>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</si>
  <si>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</si>
  <si>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</si>
  <si>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</si>
  <si>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</si>
  <si>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</si>
  <si>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</si>
  <si>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</si>
  <si>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</si>
  <si>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</si>
  <si>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</si>
  <si>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</si>
  <si>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</si>
  <si>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</si>
  <si>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</si>
  <si>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</si>
  <si>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</si>
  <si>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</si>
  <si>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</si>
  <si>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</si>
  <si>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</si>
  <si>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</si>
  <si>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</si>
  <si>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</si>
  <si>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</si>
  <si>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</si>
  <si>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</si>
  <si>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</si>
  <si>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</si>
  <si>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</si>
  <si>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</si>
  <si>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</si>
  <si>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</si>
  <si>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</si>
  <si>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</si>
  <si>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</si>
  <si>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</si>
  <si>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</si>
  <si>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</si>
  <si>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</si>
  <si>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</si>
  <si>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</si>
  <si>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</si>
  <si>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</si>
  <si>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</si>
  <si>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</si>
  <si>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</si>
  <si>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</si>
  <si>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</si>
  <si>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</si>
  <si>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</si>
  <si>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</si>
  <si>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</si>
  <si>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</si>
  <si>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</si>
  <si>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</si>
  <si>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</si>
  <si>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</si>
  <si>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</si>
  <si>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</si>
  <si>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</si>
  <si>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</si>
  <si>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</si>
  <si>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</si>
  <si>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</si>
  <si>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</si>
  <si>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</si>
  <si>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</si>
  <si>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</si>
  <si>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</si>
  <si>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</si>
  <si>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</si>
  <si>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</si>
  <si>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</si>
  <si>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</si>
  <si>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</si>
  <si>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</si>
  <si>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</si>
  <si>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</si>
  <si>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</si>
  <si>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</si>
  <si>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</si>
  <si>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</si>
  <si>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</si>
  <si>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</si>
  <si>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</si>
  <si>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</si>
  <si>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</si>
  <si>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</si>
  <si>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</si>
  <si>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</si>
  <si>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</si>
  <si>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</si>
  <si>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</si>
  <si>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</si>
  <si>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</si>
  <si>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</si>
  <si>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</si>
  <si>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</si>
  <si>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</si>
  <si>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</si>
  <si>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</si>
  <si>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</si>
  <si>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</si>
  <si>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</si>
  <si>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</si>
  <si>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</si>
  <si>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</si>
  <si>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</si>
  <si>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</si>
  <si>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</si>
  <si>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</si>
  <si>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</si>
  <si>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</si>
  <si>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</si>
  <si>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</si>
  <si>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</si>
  <si>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</si>
  <si>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</si>
  <si>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</si>
  <si>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</si>
  <si>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</si>
  <si>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</si>
  <si>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</si>
  <si>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</si>
  <si>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</si>
  <si>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</si>
  <si>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</si>
  <si>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</si>
  <si>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</si>
  <si>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</si>
  <si>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</si>
  <si>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</si>
  <si>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</si>
  <si>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</si>
  <si>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</si>
  <si>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</si>
  <si>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</si>
  <si>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</si>
  <si>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</si>
  <si>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</si>
  <si>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</si>
  <si>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</si>
  <si>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</si>
  <si>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</si>
  <si>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</si>
  <si>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</si>
  <si>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</si>
  <si>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</si>
  <si>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</si>
  <si>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</si>
  <si>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</si>
  <si>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</si>
  <si>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</si>
  <si>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</si>
  <si>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</si>
  <si>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</si>
  <si>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</si>
  <si>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</si>
  <si>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</si>
  <si>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</si>
  <si>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</si>
  <si>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</si>
  <si>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</si>
  <si>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</si>
  <si>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</si>
  <si>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</si>
  <si>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</si>
  <si>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</si>
  <si>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</si>
  <si>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</si>
  <si>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</si>
  <si>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</si>
  <si>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</si>
  <si>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</si>
  <si>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</si>
  <si>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</si>
  <si>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</si>
  <si>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</si>
  <si>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</si>
  <si>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</si>
  <si>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</si>
  <si>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</si>
  <si>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</si>
  <si>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</si>
  <si>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</si>
  <si>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</si>
  <si>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</si>
  <si>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</si>
  <si>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</si>
  <si>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</si>
  <si>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</si>
  <si>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</si>
  <si>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</si>
  <si>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</si>
  <si>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</si>
  <si>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</si>
  <si>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</si>
  <si>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</si>
  <si>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</si>
  <si>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</si>
  <si>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</si>
  <si>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</si>
  <si>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</si>
  <si>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</si>
  <si>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</si>
  <si>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</si>
  <si>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</si>
  <si>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</si>
  <si>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</si>
  <si>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</si>
  <si>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</si>
  <si>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</si>
  <si>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</si>
  <si>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</si>
  <si>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</si>
  <si>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</si>
  <si>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</si>
  <si>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</si>
  <si>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</si>
  <si>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</si>
  <si>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</si>
  <si>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</si>
  <si>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</si>
  <si>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</si>
  <si>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</si>
  <si>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</si>
  <si>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</si>
  <si>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</si>
  <si>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</si>
  <si>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</si>
  <si>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</si>
  <si>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</si>
  <si>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</si>
  <si>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</si>
  <si>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</si>
  <si>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</si>
  <si>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</si>
  <si>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</si>
  <si>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</si>
  <si>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</si>
  <si>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</si>
  <si>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</si>
  <si>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</si>
  <si>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</si>
  <si>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</si>
  <si>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</si>
  <si>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</si>
  <si>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</si>
  <si>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</si>
  <si>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</si>
  <si>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</si>
  <si>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</si>
  <si>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</si>
  <si>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</si>
  <si>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</si>
  <si>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</si>
  <si>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</si>
  <si>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</si>
  <si>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</si>
  <si>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</si>
  <si>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</si>
  <si>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</si>
  <si>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</si>
  <si>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</si>
  <si>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</si>
  <si>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</si>
  <si>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</si>
  <si>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</si>
  <si>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</si>
  <si>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</si>
  <si>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</si>
  <si>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</si>
  <si>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</si>
  <si>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</si>
  <si>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</si>
  <si>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</si>
  <si>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</si>
  <si>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</si>
  <si>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</si>
  <si>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</si>
  <si>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</si>
  <si>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</si>
  <si>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</si>
  <si>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</si>
  <si>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</si>
  <si>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</si>
  <si>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</si>
  <si>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</si>
  <si>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</si>
  <si>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</si>
  <si>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</si>
  <si>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</si>
  <si>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</si>
  <si>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</si>
  <si>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</si>
  <si>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</si>
  <si>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</si>
  <si>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</si>
  <si>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</si>
  <si>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</si>
  <si>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</si>
  <si>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</si>
  <si>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</si>
  <si>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</si>
  <si>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</si>
  <si>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</si>
  <si>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</si>
  <si>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</si>
  <si>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</si>
  <si>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</si>
  <si>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</si>
  <si>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</si>
  <si>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</si>
  <si>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</si>
  <si>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</si>
  <si>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</si>
  <si>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</si>
  <si>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</si>
  <si>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</si>
  <si>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</si>
  <si>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</si>
  <si>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</si>
  <si>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</si>
  <si>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</si>
  <si>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</si>
  <si>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</si>
  <si>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</si>
  <si>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</si>
  <si>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</si>
  <si>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</si>
  <si>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</si>
  <si>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</si>
  <si>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</si>
  <si>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</si>
  <si>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</si>
  <si>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</si>
  <si>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</si>
  <si>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</si>
  <si>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</si>
  <si>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</si>
  <si>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</si>
  <si>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</si>
  <si>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</si>
  <si>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</si>
  <si>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</si>
  <si>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</si>
  <si>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</si>
  <si>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</si>
  <si>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</si>
  <si>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</si>
  <si>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</si>
  <si>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</si>
  <si>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</si>
  <si>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</si>
  <si>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</si>
  <si>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</si>
  <si>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</si>
  <si>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</si>
  <si>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</si>
  <si>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</si>
  <si>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</si>
  <si>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</si>
  <si>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</si>
  <si>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</si>
  <si>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</si>
  <si>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</si>
  <si>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</si>
  <si>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</si>
  <si>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</si>
  <si>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</si>
  <si>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</si>
  <si>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</si>
  <si>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</si>
  <si>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</si>
  <si>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</si>
  <si>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</si>
  <si>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</si>
  <si>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</si>
  <si>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</si>
  <si>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</si>
  <si>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</si>
  <si>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</si>
  <si>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</si>
  <si>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</si>
  <si>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</si>
  <si>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</si>
  <si>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</si>
  <si>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</si>
  <si>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</si>
  <si>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</si>
  <si>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</si>
  <si>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</si>
  <si>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</si>
  <si>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</si>
  <si>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</si>
  <si>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</si>
  <si>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</si>
  <si>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</si>
  <si>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</si>
  <si>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</si>
  <si>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</si>
  <si>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</si>
  <si>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</si>
  <si>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</si>
  <si>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</si>
  <si>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</si>
  <si>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</si>
  <si>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</si>
  <si>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</si>
  <si>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</si>
  <si>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</si>
  <si>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</si>
  <si>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</si>
  <si>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</si>
  <si>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</si>
  <si>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</si>
  <si>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</si>
  <si>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</si>
  <si>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</si>
  <si>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</si>
  <si>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</si>
  <si>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</si>
  <si>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</si>
  <si>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</si>
  <si>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</si>
  <si>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</si>
  <si>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</si>
  <si>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</si>
  <si>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</si>
  <si>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</si>
  <si>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</si>
  <si>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</si>
  <si>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</si>
  <si>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</si>
  <si>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</si>
  <si>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</si>
  <si>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</si>
  <si>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</si>
  <si>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</si>
  <si>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</si>
  <si>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</si>
  <si>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</si>
  <si>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</si>
  <si>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</si>
  <si>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</si>
  <si>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</si>
  <si>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</si>
  <si>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</si>
  <si>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</si>
  <si>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</si>
  <si>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</si>
  <si>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</si>
  <si>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</si>
  <si>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</si>
  <si>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</si>
  <si>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</si>
  <si>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</si>
  <si>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</si>
  <si>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</si>
  <si>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</si>
  <si>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</si>
  <si>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</si>
  <si>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</si>
  <si>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</si>
  <si>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</si>
  <si>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</si>
  <si>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</si>
  <si>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</si>
  <si>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</si>
  <si>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</si>
  <si>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</si>
  <si>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</si>
  <si>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</si>
  <si>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</si>
  <si>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</si>
  <si>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</si>
  <si>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</si>
  <si>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</si>
  <si>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</si>
  <si>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</si>
  <si>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</si>
  <si>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</si>
  <si>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</si>
  <si>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</si>
  <si>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</si>
  <si>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</si>
  <si>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</si>
  <si>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</si>
  <si>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</si>
  <si>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</si>
  <si>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</si>
  <si>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</si>
  <si>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</si>
  <si>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</si>
  <si>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</si>
  <si>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</si>
  <si>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</si>
  <si>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</si>
  <si>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</si>
  <si>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</si>
  <si>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</si>
  <si>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</si>
  <si>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</si>
  <si>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</si>
  <si>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</si>
  <si>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</si>
  <si>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</si>
  <si>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</si>
  <si>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</si>
  <si>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</si>
  <si>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</si>
  <si>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</si>
  <si>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</si>
  <si>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</si>
  <si>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</si>
  <si>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</si>
  <si>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</si>
  <si>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</si>
  <si>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</si>
  <si>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</si>
  <si>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</si>
  <si>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</si>
  <si>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</si>
  <si>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</si>
  <si>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</si>
  <si>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</si>
  <si>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</si>
  <si>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</si>
  <si>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</si>
  <si>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</si>
  <si>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</si>
  <si>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</si>
  <si>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</si>
  <si>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</si>
  <si>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</si>
  <si>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</si>
  <si>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</si>
  <si>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</si>
  <si>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</si>
  <si>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</si>
  <si>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</si>
  <si>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</si>
  <si>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</si>
  <si>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</si>
  <si>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</si>
  <si>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</si>
  <si>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</si>
  <si>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</si>
  <si>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</si>
  <si>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</si>
  <si>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</si>
  <si>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</si>
  <si>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</si>
  <si>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</si>
  <si>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</si>
  <si>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</si>
  <si>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</si>
  <si>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</si>
  <si>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</si>
  <si>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</si>
  <si>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</si>
  <si>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</si>
  <si>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</si>
  <si>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</si>
  <si>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</si>
  <si>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</si>
  <si>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</si>
  <si>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</si>
  <si>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</si>
  <si>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</si>
  <si>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</si>
  <si>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</si>
  <si>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</si>
  <si>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</si>
  <si>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</si>
  <si>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</si>
  <si>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</si>
  <si>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</si>
  <si>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</si>
  <si>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</si>
  <si>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</si>
  <si>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</si>
  <si>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</si>
  <si>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</si>
  <si>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</si>
  <si>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</si>
  <si>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</si>
  <si>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</si>
  <si>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</si>
  <si>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</si>
  <si>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</si>
  <si>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</si>
  <si>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</si>
  <si>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</si>
  <si>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</si>
  <si>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</si>
  <si>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</si>
  <si>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</si>
  <si>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</si>
  <si>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</si>
  <si>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</si>
  <si>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</si>
  <si>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</si>
  <si>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</si>
  <si>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</si>
  <si>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</si>
  <si>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</si>
  <si>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</si>
  <si>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</si>
  <si>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</si>
  <si>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</si>
  <si>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</si>
  <si>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</si>
  <si>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</si>
  <si>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</si>
  <si>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</si>
  <si>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</si>
  <si>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</si>
  <si>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</si>
  <si>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</si>
  <si>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</si>
  <si>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</si>
  <si>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</si>
  <si>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</si>
  <si>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</si>
  <si>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</si>
  <si>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</si>
  <si>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</si>
  <si>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</si>
  <si>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</si>
  <si>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</si>
  <si>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</si>
  <si>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</si>
  <si>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</si>
  <si>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</si>
  <si>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</si>
  <si>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</si>
  <si>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</si>
  <si>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</si>
  <si>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</si>
  <si>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</si>
  <si>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</si>
  <si>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</si>
  <si>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</si>
  <si>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</si>
  <si>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</si>
  <si>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</si>
  <si>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</si>
  <si>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</si>
  <si>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</si>
  <si>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</si>
  <si>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</si>
  <si>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</si>
  <si>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</si>
  <si>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</si>
  <si>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</si>
  <si>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</si>
  <si>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</si>
  <si>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</si>
  <si>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</si>
  <si>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</si>
  <si>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</si>
  <si>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</si>
  <si>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</si>
  <si>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</si>
  <si>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</si>
  <si>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</si>
  <si>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</si>
  <si>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</si>
  <si>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</si>
  <si>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</si>
  <si>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</si>
  <si>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</si>
  <si>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</si>
  <si>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</si>
  <si>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</si>
  <si>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</si>
  <si>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</si>
  <si>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</si>
  <si>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</si>
  <si>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</si>
  <si>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</si>
  <si>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</si>
  <si>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</si>
  <si>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</si>
  <si>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</si>
  <si>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</si>
  <si>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</si>
  <si>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</si>
  <si>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</si>
  <si>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</si>
  <si>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</si>
  <si>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</si>
  <si>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</si>
  <si>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</si>
  <si>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</si>
  <si>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</si>
  <si>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</si>
  <si>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</si>
  <si>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</si>
  <si>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</si>
  <si>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</si>
  <si>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</si>
  <si>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</si>
  <si>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</si>
  <si>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</si>
  <si>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</si>
  <si>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</si>
  <si>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</si>
  <si>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</si>
  <si>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</si>
  <si>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</si>
  <si>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</si>
  <si>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</si>
  <si>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</si>
  <si>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</si>
  <si>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</si>
  <si>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</si>
  <si>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</si>
  <si>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</si>
  <si>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</si>
  <si>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</si>
  <si>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</si>
  <si>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</si>
  <si>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</si>
  <si>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</si>
  <si>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</si>
  <si>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</si>
  <si>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</si>
  <si>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</si>
  <si>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</si>
  <si>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</si>
  <si>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</si>
  <si>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</si>
  <si>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</si>
  <si>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</si>
  <si>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</si>
  <si>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</si>
  <si>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</si>
  <si>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</si>
  <si>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</si>
  <si>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</si>
  <si>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</si>
  <si>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</si>
  <si>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</si>
  <si>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</si>
  <si>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</si>
  <si>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</si>
  <si>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</si>
  <si>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</si>
  <si>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</si>
  <si>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</si>
  <si>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</si>
  <si>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</si>
  <si>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</si>
  <si>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</si>
  <si>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</si>
  <si>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</si>
  <si>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</si>
  <si>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</si>
  <si>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</si>
  <si>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</si>
  <si>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</si>
  <si>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</si>
  <si>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</si>
  <si>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</si>
  <si>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</si>
  <si>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</si>
  <si>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</si>
  <si>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</si>
  <si>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</si>
  <si>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</si>
  <si>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</si>
  <si>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</si>
  <si>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</si>
  <si>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</si>
  <si>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</si>
  <si>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</si>
  <si>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</si>
  <si>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</si>
  <si>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</si>
  <si>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</si>
  <si>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</si>
  <si>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</si>
  <si>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</si>
  <si>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</si>
  <si>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</si>
  <si>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</si>
  <si>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</si>
  <si>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</si>
  <si>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</si>
  <si>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</si>
  <si>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</si>
  <si>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</si>
  <si>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</si>
  <si>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</si>
  <si>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</si>
  <si>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</si>
  <si>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</si>
  <si>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</si>
  <si>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</si>
  <si>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</si>
  <si>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</si>
  <si>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</si>
  <si>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</si>
  <si>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</si>
  <si>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</si>
  <si>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</si>
  <si>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</si>
  <si>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</si>
  <si>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</si>
  <si>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</si>
  <si>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</si>
  <si>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</si>
  <si>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</si>
  <si>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</si>
  <si>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</si>
  <si>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</si>
  <si>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</si>
  <si>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</si>
  <si>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</si>
  <si>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</si>
  <si>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</si>
  <si>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</si>
  <si>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</si>
  <si>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</si>
  <si>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</si>
  <si>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</si>
  <si>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</si>
  <si>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</si>
  <si>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</si>
  <si>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</si>
  <si>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</si>
  <si>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</si>
  <si>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</si>
  <si>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</si>
  <si>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</si>
  <si>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</si>
  <si>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</si>
  <si>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</si>
  <si>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</si>
  <si>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</si>
  <si>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</si>
  <si>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</si>
  <si>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</si>
  <si>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</si>
  <si>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</si>
  <si>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</si>
  <si>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</si>
  <si>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</si>
  <si>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</si>
  <si>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</si>
  <si>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</si>
  <si>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</si>
  <si>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</si>
  <si>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</si>
  <si>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</si>
  <si>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</si>
  <si>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</si>
  <si>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</si>
  <si>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</si>
  <si>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</si>
  <si>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</si>
  <si>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</si>
  <si>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</si>
  <si>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</si>
  <si>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</si>
  <si>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</si>
  <si>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</si>
  <si>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</si>
  <si>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</si>
  <si>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</si>
  <si>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</si>
  <si>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</si>
  <si>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</si>
  <si>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</si>
  <si>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</si>
  <si>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</si>
  <si>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</si>
  <si>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</si>
  <si>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</si>
  <si>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</si>
  <si>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</si>
  <si>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</si>
  <si>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</si>
  <si>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</si>
  <si>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</si>
  <si>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</si>
  <si>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</si>
  <si>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</si>
  <si>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</si>
  <si>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</si>
  <si>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</si>
  <si>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</si>
  <si>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</si>
  <si>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</si>
  <si>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</si>
  <si>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</si>
  <si>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</si>
  <si>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</si>
  <si>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</si>
  <si>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</si>
  <si>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</si>
  <si>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</si>
  <si>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</si>
  <si>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</si>
  <si>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</si>
  <si>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</si>
  <si>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</si>
  <si>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</si>
  <si>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</si>
  <si>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</si>
  <si>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</si>
  <si>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</si>
  <si>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</si>
  <si>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</si>
  <si>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</si>
  <si>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</si>
  <si>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</si>
  <si>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</si>
  <si>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</si>
  <si>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</si>
  <si>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</si>
  <si>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</si>
  <si>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</si>
  <si>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</si>
  <si>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</si>
  <si>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</si>
  <si>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</si>
  <si>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</si>
  <si>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</si>
  <si>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</si>
  <si>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</si>
  <si>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</si>
  <si>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</si>
  <si>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</si>
  <si>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</si>
  <si>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</si>
  <si>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</si>
  <si>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</si>
  <si>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</si>
  <si>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</si>
  <si>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</si>
  <si>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</si>
  <si>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</si>
  <si>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</si>
  <si>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</si>
  <si>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</si>
  <si>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</si>
  <si>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</si>
  <si>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</si>
  <si>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</si>
  <si>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</si>
  <si>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</si>
  <si>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</si>
  <si>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</si>
  <si>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</si>
  <si>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</si>
  <si>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</si>
  <si>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</si>
  <si>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</si>
  <si>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</si>
  <si>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</si>
  <si>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</si>
  <si>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</si>
  <si>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</si>
  <si>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</si>
  <si>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</si>
  <si>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</si>
  <si>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</si>
  <si>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</si>
  <si>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</si>
  <si>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</si>
  <si>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</si>
  <si>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</si>
  <si>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</si>
  <si>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</si>
  <si>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</si>
  <si>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</si>
  <si>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</si>
  <si>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</si>
  <si>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</si>
  <si>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</si>
  <si>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</si>
  <si>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</si>
  <si>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</si>
  <si>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</si>
  <si>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</si>
  <si>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</si>
  <si>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</si>
  <si>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</si>
  <si>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</si>
  <si>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</si>
  <si>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</si>
  <si>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</si>
  <si>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</si>
  <si>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</si>
  <si>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</si>
  <si>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</si>
  <si>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</si>
  <si>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</si>
  <si>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</si>
  <si>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</si>
  <si>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</si>
  <si>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</si>
  <si>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</si>
  <si>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</si>
  <si>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</si>
  <si>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</si>
  <si>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</si>
  <si>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</si>
  <si>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</si>
  <si>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</si>
  <si>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</si>
  <si>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</si>
  <si>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</si>
  <si>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</si>
  <si>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</si>
  <si>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</si>
  <si>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</si>
  <si>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</si>
  <si>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</si>
  <si>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</si>
  <si>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</si>
  <si>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</si>
  <si>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</si>
  <si>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</si>
  <si>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</si>
  <si>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</si>
  <si>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</si>
  <si>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</si>
  <si>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</si>
  <si>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</si>
  <si>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</si>
  <si>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</si>
  <si>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</si>
  <si>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</si>
  <si>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</si>
  <si>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</si>
  <si>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</si>
  <si>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</si>
  <si>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</si>
  <si>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</si>
  <si>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</si>
  <si>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</si>
  <si>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</si>
  <si>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</si>
  <si>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</si>
  <si>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</si>
  <si>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</si>
  <si>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</si>
  <si>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</si>
  <si>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</si>
  <si>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</si>
  <si>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</si>
  <si>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</si>
  <si>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</si>
  <si>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</si>
  <si>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</si>
  <si>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</si>
  <si>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</si>
  <si>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</si>
  <si>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</si>
  <si>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</si>
  <si>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</si>
  <si>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</si>
  <si>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</si>
  <si>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</si>
  <si>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</si>
  <si>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</si>
  <si>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</si>
  <si>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</si>
  <si>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</si>
  <si>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</si>
  <si>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</si>
  <si>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</si>
  <si>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</si>
  <si>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</si>
  <si>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</si>
  <si>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</si>
  <si>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</si>
  <si>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</si>
  <si>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</si>
  <si>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</si>
  <si>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</si>
  <si>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</si>
  <si>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</si>
  <si>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</si>
  <si>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</si>
  <si>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</si>
  <si>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</si>
  <si>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</si>
  <si>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</si>
  <si>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</si>
  <si>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</si>
  <si>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</si>
  <si>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</si>
  <si>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</si>
  <si>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</si>
  <si>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</si>
  <si>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</si>
  <si>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</si>
  <si>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</si>
  <si>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</si>
  <si>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</si>
  <si>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</si>
  <si>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</si>
  <si>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</si>
  <si>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</si>
  <si>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</si>
  <si>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</si>
  <si>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</si>
  <si>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</si>
  <si>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</si>
  <si>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</si>
  <si>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</si>
  <si>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</si>
  <si>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</si>
  <si>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</si>
  <si>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</si>
  <si>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</si>
  <si>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</si>
  <si>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</si>
  <si>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</si>
  <si>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</si>
  <si>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</si>
  <si>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</si>
  <si>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</si>
  <si>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</si>
  <si>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</si>
  <si>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</si>
  <si>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</si>
  <si>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</si>
  <si>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</si>
  <si>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</si>
  <si>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</si>
  <si>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</si>
  <si>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</si>
  <si>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</si>
  <si>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</si>
  <si>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</si>
  <si>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</si>
  <si>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</si>
  <si>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</si>
  <si>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</si>
  <si>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</si>
  <si>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</si>
  <si>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</si>
  <si>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</si>
  <si>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</si>
  <si>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</si>
  <si>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</si>
  <si>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</si>
  <si>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</si>
  <si>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</si>
  <si>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</si>
  <si>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</si>
  <si>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</si>
  <si>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</si>
  <si>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</si>
  <si>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</si>
  <si>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</si>
  <si>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</si>
  <si>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</si>
  <si>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</si>
  <si>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</si>
  <si>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</si>
  <si>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</si>
  <si>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</si>
  <si>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</si>
  <si>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</si>
  <si>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</si>
  <si>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</si>
  <si>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</si>
  <si>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</si>
  <si>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</si>
  <si>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</si>
  <si>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</si>
  <si>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</si>
  <si>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</si>
  <si>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</si>
  <si>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</si>
  <si>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</si>
  <si>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</si>
  <si>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</si>
  <si>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</si>
  <si>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</si>
  <si>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</si>
  <si>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</si>
  <si>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</si>
  <si>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</si>
  <si>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</si>
  <si>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</si>
  <si>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</si>
  <si>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</si>
  <si>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</si>
  <si>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</si>
  <si>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</si>
  <si>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</si>
  <si>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</si>
  <si>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</si>
  <si>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</si>
  <si>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</si>
  <si>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</si>
  <si>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</si>
  <si>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</si>
  <si>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</si>
  <si>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</si>
  <si>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</si>
  <si>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</si>
  <si>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</si>
  <si>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</si>
  <si>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</si>
  <si>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</si>
  <si>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</si>
  <si>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</si>
  <si>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</si>
  <si>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</si>
  <si>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</si>
  <si>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</si>
  <si>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</si>
  <si>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</si>
  <si>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</si>
  <si>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</si>
  <si>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</si>
  <si>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</si>
  <si>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</si>
  <si>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</si>
  <si>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</si>
  <si>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</si>
  <si>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</si>
  <si>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</si>
  <si>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</si>
  <si>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</si>
  <si>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</si>
  <si>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</si>
  <si>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</si>
  <si>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</si>
  <si>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</si>
  <si>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</si>
  <si>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</si>
  <si>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</si>
  <si>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</si>
  <si>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</si>
  <si>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</si>
  <si>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</si>
  <si>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</si>
  <si>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</si>
  <si>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</si>
  <si>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</si>
  <si>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</si>
  <si>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</si>
  <si>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</si>
  <si>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</si>
  <si>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</si>
  <si>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</si>
  <si>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</si>
  <si>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</si>
  <si>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</si>
  <si>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</si>
  <si>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</si>
  <si>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</si>
  <si>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</si>
  <si>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</si>
  <si>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</si>
  <si>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</si>
  <si>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</si>
  <si>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</si>
  <si>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</si>
  <si>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</si>
  <si>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</si>
  <si>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</si>
  <si>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</si>
  <si>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</si>
  <si>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</si>
  <si>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</si>
  <si>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</si>
  <si>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</si>
  <si>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</si>
  <si>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</si>
  <si>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</si>
  <si>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</si>
  <si>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</si>
  <si>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</si>
  <si>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</si>
  <si>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</si>
  <si>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</si>
  <si>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</si>
  <si>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</si>
  <si>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</si>
  <si>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</si>
  <si>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</si>
  <si>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</si>
  <si>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</si>
  <si>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</si>
  <si>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</si>
  <si>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</si>
  <si>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</si>
  <si>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</si>
  <si>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</si>
  <si>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</si>
  <si>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</si>
  <si>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</si>
  <si>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</si>
  <si>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</si>
  <si>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</si>
  <si>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</si>
  <si>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</si>
  <si>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</si>
  <si>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</si>
  <si>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</si>
  <si>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</si>
  <si>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</si>
  <si>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</si>
  <si>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</si>
  <si>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</si>
  <si>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</si>
  <si>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</si>
  <si>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</si>
  <si>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</si>
  <si>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</si>
  <si>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</si>
  <si>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</si>
  <si>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</si>
  <si>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</si>
  <si>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</si>
  <si>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</si>
  <si>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</si>
  <si>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</si>
  <si>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</si>
  <si>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</si>
  <si>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</si>
  <si>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</si>
  <si>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</si>
  <si>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</si>
  <si>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</si>
  <si>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</si>
  <si>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</si>
  <si>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</si>
  <si>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</si>
  <si>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</si>
  <si>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</si>
  <si>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</si>
  <si>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</si>
  <si>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</si>
  <si>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</si>
  <si>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</si>
  <si>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</si>
  <si>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</si>
  <si>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</si>
  <si>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</si>
  <si>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</si>
  <si>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</si>
  <si>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</si>
  <si>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</si>
  <si>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</si>
  <si>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</si>
  <si>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</si>
  <si>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</si>
  <si>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</si>
  <si>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</si>
  <si>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</si>
  <si>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</si>
  <si>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</si>
  <si>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</si>
  <si>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</si>
  <si>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</si>
  <si>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</si>
  <si>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</si>
  <si>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</si>
  <si>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</si>
  <si>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</si>
  <si>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</si>
  <si>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</si>
  <si>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</si>
  <si>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</si>
  <si>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</si>
  <si>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</si>
  <si>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</si>
  <si>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</si>
  <si>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</si>
  <si>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</si>
  <si>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</si>
  <si>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</si>
  <si>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</si>
  <si>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</si>
  <si>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</si>
  <si>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</si>
  <si>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</si>
  <si>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</si>
  <si>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</si>
  <si>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</si>
  <si>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</si>
  <si>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</si>
  <si>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</si>
  <si>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</si>
  <si>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</si>
  <si>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</si>
  <si>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</si>
  <si>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</si>
  <si>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</si>
  <si>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</si>
  <si>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</si>
  <si>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</si>
  <si>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</si>
  <si>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</si>
  <si>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</si>
  <si>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</si>
  <si>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</si>
  <si>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</si>
  <si>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</si>
  <si>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</si>
  <si>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</si>
  <si>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</si>
  <si>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</si>
  <si>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</si>
  <si>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</si>
  <si>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</si>
  <si>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</si>
  <si>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</si>
  <si>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</si>
  <si>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</si>
  <si>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</si>
  <si>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</si>
  <si>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</si>
  <si>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</si>
  <si>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</si>
  <si>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</si>
  <si>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</si>
  <si>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</si>
  <si>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</si>
  <si>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</si>
  <si>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</si>
  <si>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</si>
  <si>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</si>
  <si>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</si>
  <si>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</si>
  <si>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</si>
  <si>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</si>
  <si>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</si>
  <si>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</si>
  <si>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</si>
  <si>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</si>
  <si>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</si>
  <si>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</si>
  <si>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</si>
  <si>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</si>
  <si>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</si>
  <si>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</si>
  <si>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</si>
  <si>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</si>
  <si>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</si>
  <si>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</si>
  <si>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</si>
  <si>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</si>
  <si>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</si>
  <si>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</si>
  <si>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</si>
  <si>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</si>
  <si>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</si>
  <si>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</si>
  <si>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</si>
  <si>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</si>
  <si>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</si>
  <si>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</si>
  <si>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</si>
  <si>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</si>
  <si>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</si>
  <si>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</si>
  <si>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</si>
  <si>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</si>
  <si>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</si>
  <si>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</si>
  <si>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</si>
  <si>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</si>
  <si>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</si>
  <si>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</si>
  <si>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</si>
  <si>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</si>
  <si>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</si>
  <si>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</si>
  <si>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</si>
  <si>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</si>
  <si>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</si>
  <si>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</si>
  <si>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</si>
  <si>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</si>
  <si>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</si>
  <si>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</si>
  <si>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</si>
  <si>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</si>
  <si>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</si>
  <si>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</si>
  <si>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</si>
  <si>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</si>
  <si>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</si>
  <si>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</si>
  <si>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</si>
  <si>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</si>
  <si>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</si>
  <si>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</si>
  <si>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</si>
  <si>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</si>
  <si>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</si>
  <si>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</si>
  <si>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</si>
  <si>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</si>
  <si>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</si>
  <si>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</si>
  <si>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</si>
  <si>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</si>
  <si>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</si>
  <si>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</si>
  <si>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</si>
  <si>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</si>
  <si>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</si>
  <si>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</si>
  <si>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</si>
  <si>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</si>
  <si>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</si>
  <si>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</si>
  <si>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</si>
  <si>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</si>
  <si>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</si>
  <si>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</si>
  <si>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</si>
  <si>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</si>
  <si>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</si>
  <si>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</si>
  <si>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</si>
  <si>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</si>
  <si>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</si>
  <si>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</si>
  <si>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</si>
  <si>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</si>
  <si>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</si>
  <si>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</si>
  <si>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</si>
  <si>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</si>
  <si>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</si>
  <si>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</si>
  <si>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</si>
  <si>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</si>
  <si>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</si>
  <si>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</si>
  <si>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</si>
  <si>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</si>
  <si>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</si>
  <si>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</si>
  <si>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</si>
  <si>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</si>
  <si>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</si>
  <si>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</si>
  <si>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</si>
  <si>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</si>
  <si>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</si>
  <si>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</si>
  <si>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</si>
  <si>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</si>
  <si>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</si>
  <si>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</si>
  <si>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</si>
  <si>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</si>
  <si>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</si>
  <si>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</si>
  <si>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</si>
  <si>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</si>
  <si>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</si>
  <si>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</si>
  <si>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</si>
  <si>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</si>
  <si>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</si>
  <si>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</si>
  <si>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</si>
  <si>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</si>
  <si>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</si>
  <si>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</si>
  <si>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</si>
  <si>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</si>
  <si>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</si>
  <si>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</si>
  <si>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</si>
  <si>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</si>
  <si>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</si>
  <si>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</si>
  <si>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</si>
  <si>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</si>
  <si>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</si>
  <si>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</si>
  <si>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</si>
  <si>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</si>
  <si>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</si>
  <si>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</si>
  <si>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</si>
  <si>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</si>
  <si>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</si>
  <si>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</si>
  <si>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</si>
  <si>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</si>
  <si>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</si>
  <si>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</si>
  <si>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</si>
  <si>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</si>
  <si>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</si>
  <si>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</si>
  <si>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</si>
  <si>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</si>
  <si>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</si>
  <si>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</si>
  <si>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</si>
  <si>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</si>
  <si>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</si>
  <si>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</si>
  <si>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</si>
  <si>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</si>
  <si>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</si>
  <si>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</si>
  <si>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</si>
  <si>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</si>
  <si>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</si>
  <si>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</si>
  <si>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</si>
  <si>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</si>
  <si>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</si>
  <si>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</si>
  <si>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</si>
  <si>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</si>
  <si>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</si>
  <si>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</si>
  <si>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</si>
  <si>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</si>
  <si>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</si>
  <si>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</si>
  <si>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</si>
  <si>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</si>
  <si>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</si>
  <si>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</si>
  <si>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</si>
  <si>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</si>
  <si>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</si>
  <si>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</si>
  <si>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</si>
  <si>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</si>
  <si>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</si>
  <si>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</si>
  <si>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</si>
  <si>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</si>
  <si>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</si>
  <si>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</si>
  <si>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</si>
  <si>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</si>
  <si>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</si>
  <si>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</si>
  <si>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</si>
  <si>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</si>
  <si>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</si>
  <si>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</si>
  <si>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</si>
  <si>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</si>
  <si>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</si>
  <si>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</si>
  <si>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</si>
  <si>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</si>
  <si>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</si>
  <si>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</si>
  <si>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</si>
  <si>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</si>
  <si>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</si>
  <si>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</si>
  <si>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</si>
  <si>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</si>
  <si>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</si>
  <si>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</si>
  <si>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</si>
  <si>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</si>
  <si>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</si>
  <si>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</si>
  <si>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</si>
  <si>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</si>
  <si>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</si>
  <si>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</si>
  <si>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</si>
  <si>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</si>
  <si>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</si>
  <si>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</si>
  <si>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</si>
  <si>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</si>
  <si>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</si>
  <si>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</si>
  <si>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</si>
  <si>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</si>
  <si>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</si>
  <si>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</si>
  <si>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</si>
  <si>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</si>
  <si>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</si>
  <si>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</si>
  <si>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</si>
  <si>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</si>
  <si>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</si>
  <si>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</si>
  <si>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</si>
  <si>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</si>
  <si>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</si>
  <si>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</si>
  <si>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</si>
  <si>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</si>
  <si>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</si>
  <si>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</si>
  <si>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</si>
  <si>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</si>
  <si>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</si>
  <si>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</si>
  <si>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</si>
  <si>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</si>
  <si>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</si>
  <si>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</si>
  <si>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</si>
  <si>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</si>
  <si>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</si>
  <si>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</si>
  <si>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</si>
  <si>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</si>
  <si>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</si>
  <si>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</si>
  <si>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</si>
  <si>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</si>
  <si>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</si>
  <si>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</si>
  <si>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</si>
  <si>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</si>
  <si>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</si>
  <si>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</si>
  <si>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</si>
  <si>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</si>
  <si>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</si>
  <si>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</si>
  <si>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</si>
  <si>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</si>
  <si>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</si>
  <si>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</si>
  <si>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</si>
  <si>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</si>
  <si>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</si>
  <si>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</si>
  <si>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</si>
  <si>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</si>
  <si>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</si>
  <si>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</si>
  <si>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</si>
  <si>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</si>
  <si>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</si>
  <si>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</si>
  <si>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</si>
  <si>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</si>
  <si>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</si>
  <si>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</si>
  <si>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</si>
  <si>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</si>
  <si>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</si>
  <si>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</si>
  <si>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</si>
  <si>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</si>
  <si>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</si>
  <si>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</si>
  <si>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</si>
  <si>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</si>
  <si>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</si>
  <si>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</si>
  <si>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</si>
  <si>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</si>
  <si>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</si>
  <si>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</si>
  <si>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</si>
  <si>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</si>
  <si>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</si>
  <si>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</si>
  <si>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</si>
  <si>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</si>
  <si>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</si>
  <si>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</si>
  <si>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</si>
  <si>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</si>
  <si>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</si>
  <si>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</si>
  <si>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</si>
  <si>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</si>
  <si>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</si>
  <si>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</si>
  <si>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</si>
  <si>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</si>
  <si>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</si>
  <si>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</si>
  <si>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</si>
  <si>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</si>
  <si>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</si>
  <si>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</si>
  <si>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</si>
  <si>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</si>
  <si>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</si>
  <si>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</si>
  <si>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</si>
  <si>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</si>
  <si>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</si>
  <si>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</si>
  <si>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</si>
  <si>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</si>
  <si>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</si>
  <si>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</si>
  <si>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</si>
  <si>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</si>
  <si>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</si>
  <si>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</si>
  <si>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</si>
  <si>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</si>
  <si>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</si>
  <si>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</si>
  <si>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</si>
  <si>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</si>
  <si>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</si>
  <si>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</si>
  <si>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</si>
  <si>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</si>
  <si>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</si>
  <si>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</si>
  <si>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</si>
  <si>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</si>
  <si>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</si>
  <si>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</si>
  <si>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</si>
  <si>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</si>
  <si>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</si>
  <si>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</si>
  <si>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</si>
  <si>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</si>
  <si>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</si>
  <si>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</si>
  <si>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</si>
  <si>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</si>
  <si>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</si>
  <si>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</si>
  <si>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</si>
  <si>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</si>
  <si>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</si>
  <si>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</si>
  <si>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</si>
  <si>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</si>
  <si>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</si>
  <si>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</si>
  <si>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</si>
  <si>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</si>
  <si>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</si>
  <si>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</si>
  <si>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</si>
  <si>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</si>
  <si>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</si>
  <si>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</si>
  <si>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</si>
  <si>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</si>
  <si>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</si>
  <si>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</si>
  <si>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</si>
  <si>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</si>
  <si>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</si>
  <si>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</si>
  <si>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</si>
  <si>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</si>
  <si>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</si>
  <si>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</si>
  <si>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</si>
  <si>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</si>
  <si>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</si>
  <si>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</si>
  <si>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</si>
  <si>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</si>
  <si>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</si>
  <si>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</si>
  <si>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</si>
  <si>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</si>
  <si>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</si>
  <si>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</si>
  <si>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</si>
  <si>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</si>
  <si>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</si>
  <si>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</si>
  <si>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</si>
  <si>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</si>
  <si>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</si>
  <si>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</si>
  <si>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</si>
  <si>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</si>
  <si>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</si>
  <si>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</si>
  <si>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</si>
  <si>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</si>
  <si>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</si>
  <si>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</si>
  <si>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</si>
  <si>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</si>
  <si>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</si>
  <si>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</si>
  <si>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</si>
  <si>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</si>
  <si>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</si>
  <si>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</si>
  <si>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</si>
  <si>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</si>
  <si>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</si>
  <si>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</si>
  <si>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</si>
  <si>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</si>
  <si>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</si>
  <si>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</si>
  <si>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</si>
  <si>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</si>
  <si>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</si>
  <si>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</si>
  <si>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</si>
  <si>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</si>
  <si>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</si>
  <si>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</si>
  <si>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</si>
  <si>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</si>
  <si>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</si>
  <si>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</si>
  <si>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</si>
  <si>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</si>
  <si>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</si>
  <si>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</si>
  <si>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</si>
  <si>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</si>
  <si>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</si>
  <si>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</si>
  <si>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</si>
  <si>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</si>
  <si>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</si>
  <si>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</si>
  <si>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</si>
  <si>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</si>
  <si>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</si>
  <si>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</si>
  <si>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</si>
  <si>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</si>
  <si>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</si>
  <si>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</si>
  <si>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</si>
  <si>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</si>
  <si>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</si>
  <si>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</si>
  <si>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</si>
  <si>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</si>
  <si>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</si>
  <si>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</si>
  <si>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</si>
  <si>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</si>
  <si>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</si>
  <si>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</si>
  <si>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</si>
  <si>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</si>
  <si>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</si>
  <si>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</si>
  <si>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</si>
  <si>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</si>
  <si>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</si>
  <si>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</si>
  <si>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</si>
  <si>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</si>
  <si>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</si>
  <si>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</si>
  <si>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</si>
  <si>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</si>
  <si>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</si>
  <si>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</si>
  <si>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</si>
  <si>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</si>
  <si>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</si>
  <si>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</si>
  <si>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</si>
  <si>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</si>
  <si>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</si>
  <si>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</si>
  <si>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</si>
  <si>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</si>
  <si>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</si>
  <si>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</si>
  <si>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</si>
  <si>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</si>
  <si>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</si>
  <si>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</si>
  <si>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</si>
  <si>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</si>
  <si>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</si>
  <si>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</si>
  <si>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</si>
  <si>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</si>
  <si>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</si>
  <si>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</si>
  <si>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</si>
  <si>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</si>
  <si>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</si>
  <si>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</si>
  <si>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</si>
  <si>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</si>
  <si>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</si>
  <si>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</si>
  <si>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</si>
  <si>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</si>
  <si>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</si>
  <si>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</si>
  <si>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</si>
  <si>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</si>
  <si>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</si>
  <si>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</si>
  <si>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</si>
  <si>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</si>
  <si>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</si>
  <si>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</si>
  <si>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</si>
  <si>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</si>
  <si>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</si>
  <si>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</si>
  <si>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</si>
  <si>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</si>
  <si>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</si>
  <si>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</si>
  <si>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</si>
  <si>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</si>
  <si>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</si>
  <si>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</si>
  <si>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</si>
  <si>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</si>
  <si>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</si>
  <si>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</si>
  <si>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</si>
  <si>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</si>
  <si>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</si>
  <si>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</si>
  <si>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</si>
  <si>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</si>
  <si>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</si>
  <si>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</si>
  <si>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</si>
  <si>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</si>
  <si>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</si>
  <si>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</si>
  <si>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</si>
  <si>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</si>
  <si>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</si>
  <si>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</si>
  <si>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</si>
  <si>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</si>
  <si>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</si>
  <si>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</si>
  <si>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</si>
  <si>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</si>
  <si>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</si>
  <si>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</si>
  <si>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</si>
  <si>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</si>
  <si>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</si>
  <si>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</si>
  <si>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</si>
  <si>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</si>
  <si>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</si>
  <si>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</si>
  <si>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</si>
  <si>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</si>
  <si>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</si>
  <si>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</si>
  <si>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</si>
  <si>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</si>
  <si>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</si>
  <si>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</si>
  <si>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</si>
  <si>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</si>
  <si>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</si>
  <si>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</si>
  <si>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</si>
  <si>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</si>
  <si>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</si>
  <si>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</si>
  <si>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</si>
  <si>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</si>
  <si>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</si>
  <si>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</si>
  <si>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</si>
  <si>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</si>
  <si>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</si>
  <si>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</si>
  <si>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</si>
  <si>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</si>
  <si>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</si>
  <si>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</si>
  <si>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</si>
  <si>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</si>
  <si>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</si>
  <si>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</si>
  <si>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</si>
  <si>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</si>
  <si>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</si>
  <si>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</si>
  <si>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</si>
  <si>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</si>
  <si>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</si>
  <si>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</si>
  <si>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</si>
  <si>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</si>
  <si>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</si>
  <si>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</si>
  <si>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</si>
  <si>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</si>
  <si>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</si>
  <si>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</si>
  <si>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</si>
  <si>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</si>
  <si>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</si>
  <si>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</si>
  <si>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</si>
  <si>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</si>
  <si>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</si>
  <si>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</si>
  <si>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</si>
  <si>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</si>
  <si>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</si>
  <si>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</si>
  <si>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</si>
  <si>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</si>
  <si>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</si>
  <si>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</si>
  <si>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</si>
  <si>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</si>
  <si>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</si>
  <si>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</si>
  <si>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</si>
  <si>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</si>
  <si>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</si>
  <si>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</si>
  <si>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</si>
  <si>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</si>
  <si>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</si>
  <si>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</si>
  <si>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</si>
  <si>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</si>
  <si>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</si>
  <si>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</si>
  <si>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</si>
  <si>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</si>
  <si>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</si>
  <si>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</si>
  <si>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</si>
  <si>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</si>
  <si>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</si>
  <si>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</si>
  <si>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</si>
  <si>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</si>
  <si>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</si>
  <si>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</si>
  <si>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</si>
  <si>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</si>
  <si>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</si>
  <si>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</si>
  <si>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</si>
  <si>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</si>
  <si>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</si>
  <si>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</si>
  <si>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</si>
  <si>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</si>
  <si>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</si>
  <si>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</si>
  <si>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</si>
  <si>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</si>
  <si>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</si>
  <si>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</si>
  <si>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</si>
  <si>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</si>
  <si>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</si>
  <si>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</si>
  <si>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</si>
  <si>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</si>
  <si>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</si>
  <si>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</si>
  <si>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</si>
  <si>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</si>
  <si>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</si>
  <si>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</si>
  <si>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</si>
  <si>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</si>
  <si>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</si>
  <si>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</si>
  <si>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</si>
  <si>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</si>
  <si>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</si>
  <si>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</si>
  <si>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</si>
  <si>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</si>
  <si>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</si>
  <si>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</si>
  <si>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</si>
  <si>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</si>
  <si>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</si>
  <si>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</si>
  <si>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</si>
  <si>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</si>
  <si>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</si>
  <si>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</si>
  <si>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</si>
  <si>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</si>
  <si>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</si>
  <si>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</si>
  <si>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</si>
  <si>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</si>
  <si>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</si>
  <si>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</si>
  <si>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</si>
  <si>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</si>
  <si>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</si>
  <si>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</si>
  <si>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</si>
  <si>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</si>
  <si>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</si>
  <si>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</si>
  <si>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</si>
  <si>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</si>
  <si>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</si>
  <si>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</si>
  <si>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</si>
  <si>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</si>
  <si>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</si>
  <si>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</si>
  <si>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</si>
  <si>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</si>
  <si>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</si>
  <si>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</si>
  <si>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</si>
  <si>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</si>
  <si>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</si>
  <si>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</si>
  <si>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</si>
  <si>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</si>
  <si>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</si>
  <si>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</si>
  <si>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</si>
  <si>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</si>
  <si>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</si>
  <si>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</si>
  <si>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</si>
  <si>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</si>
  <si>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</si>
  <si>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</si>
  <si>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</si>
  <si>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</si>
  <si>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</si>
  <si>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</si>
  <si>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</si>
  <si>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</si>
  <si>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</si>
  <si>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</si>
  <si>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</si>
  <si>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</si>
  <si>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</si>
  <si>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</si>
  <si>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</si>
  <si>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</si>
  <si>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</si>
  <si>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</si>
  <si>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</si>
  <si>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</si>
  <si>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</si>
  <si>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</si>
  <si>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</si>
  <si>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</si>
  <si>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</si>
  <si>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</si>
  <si>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</si>
  <si>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</si>
  <si>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</si>
  <si>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</si>
  <si>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</si>
  <si>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</si>
  <si>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</si>
  <si>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</si>
  <si>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</si>
  <si>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</si>
  <si>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</si>
  <si>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</si>
  <si>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</si>
  <si>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</si>
  <si>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</si>
  <si>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</si>
  <si>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</si>
  <si>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</si>
  <si>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</si>
  <si>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</si>
  <si>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</si>
  <si>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</si>
  <si>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</si>
  <si>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</si>
  <si>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</si>
  <si>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</si>
  <si>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</si>
  <si>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</si>
  <si>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</si>
  <si>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</si>
  <si>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</si>
  <si>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</si>
  <si>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</si>
  <si>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</si>
  <si>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</si>
  <si>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</si>
  <si>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</si>
  <si>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</si>
  <si>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</si>
  <si>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</si>
  <si>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</si>
  <si>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</si>
  <si>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</si>
  <si>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</si>
  <si>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</si>
  <si>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</si>
  <si>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</si>
  <si>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</si>
  <si>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</si>
  <si>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</si>
  <si>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</si>
  <si>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</si>
  <si>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</si>
  <si>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</si>
  <si>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</si>
  <si>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</si>
  <si>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</si>
  <si>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</si>
  <si>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</si>
  <si>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</si>
  <si>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</si>
  <si>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</si>
  <si>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</si>
  <si>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</si>
  <si>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</si>
  <si>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</si>
  <si>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</si>
  <si>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</si>
  <si>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</si>
  <si>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</si>
  <si>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</si>
  <si>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</si>
  <si>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</si>
  <si>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</si>
  <si>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</si>
  <si>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</si>
  <si>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</si>
  <si>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</si>
  <si>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</si>
  <si>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</si>
  <si>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</si>
  <si>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</si>
  <si>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</si>
  <si>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</si>
  <si>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</si>
  <si>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</si>
  <si>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</si>
  <si>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</si>
  <si>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</si>
  <si>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</si>
  <si>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</si>
  <si>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</si>
  <si>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</si>
  <si>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</si>
  <si>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</si>
  <si>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</si>
  <si>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</si>
  <si>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</si>
  <si>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</si>
  <si>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</si>
  <si>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</si>
  <si>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</si>
  <si>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</si>
  <si>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</si>
  <si>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</si>
  <si>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</si>
  <si>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</si>
  <si>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</si>
  <si>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</si>
  <si>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</si>
  <si>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</si>
  <si>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</si>
  <si>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</si>
  <si>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</si>
  <si>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</si>
  <si>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</si>
  <si>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</si>
  <si>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</si>
  <si>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</si>
  <si>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</si>
  <si>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</si>
  <si>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</si>
  <si>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</si>
  <si>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</si>
  <si>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</si>
  <si>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</si>
  <si>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</si>
  <si>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</si>
  <si>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</si>
  <si>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</si>
  <si>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</si>
  <si>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</si>
  <si>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</si>
  <si>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</si>
  <si>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</si>
  <si>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</si>
  <si>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</si>
  <si>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</si>
  <si>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</si>
  <si>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</si>
  <si>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</si>
  <si>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</si>
  <si>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</si>
  <si>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</si>
  <si>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</si>
  <si>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</si>
  <si>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</si>
  <si>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</si>
  <si>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</si>
  <si>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</si>
  <si>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</si>
  <si>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</si>
  <si>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</si>
  <si>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</si>
  <si>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</si>
  <si>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</si>
  <si>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</si>
  <si>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</si>
  <si>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</si>
  <si>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</si>
  <si>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</si>
  <si>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</si>
  <si>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</si>
  <si>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</si>
  <si>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</si>
  <si>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</si>
  <si>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</si>
  <si>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</si>
  <si>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</si>
  <si>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</si>
  <si>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</si>
  <si>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</si>
  <si>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</si>
  <si>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</si>
  <si>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</si>
  <si>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</si>
  <si>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</si>
  <si>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</si>
  <si>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</si>
  <si>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</si>
  <si>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</si>
  <si>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</si>
  <si>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</si>
  <si>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</si>
  <si>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</si>
  <si>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</si>
  <si>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</si>
  <si>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</si>
  <si>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</si>
  <si>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</si>
  <si>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</si>
  <si>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</si>
  <si>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</si>
  <si>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</si>
  <si>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</si>
  <si>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</si>
  <si>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</si>
  <si>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</si>
  <si>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</si>
  <si>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</si>
  <si>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</si>
  <si>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</si>
  <si>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</si>
  <si>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</si>
  <si>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</si>
  <si>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</si>
  <si>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</si>
  <si>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</si>
  <si>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</si>
  <si>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</si>
  <si>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</si>
  <si>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</si>
  <si>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</si>
  <si>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</si>
  <si>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</si>
  <si>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</si>
  <si>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</si>
  <si>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</si>
  <si>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</si>
  <si>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</si>
  <si>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</si>
  <si>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</si>
  <si>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</si>
  <si>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</si>
  <si>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</si>
  <si>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</si>
  <si>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</si>
  <si>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</si>
  <si>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</si>
  <si>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</si>
  <si>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</si>
  <si>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</si>
  <si>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</si>
  <si>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</si>
  <si>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</si>
  <si>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</si>
  <si>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</si>
  <si>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</si>
  <si>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</si>
  <si>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</si>
  <si>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</si>
  <si>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</si>
  <si>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</si>
  <si>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</si>
  <si>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</si>
  <si>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</si>
  <si>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</si>
  <si>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</si>
  <si>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</si>
  <si>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</si>
  <si>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</si>
  <si>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</si>
  <si>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</si>
  <si>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</si>
  <si>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</si>
  <si>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</si>
  <si>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</si>
  <si>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</si>
  <si>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</si>
  <si>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</si>
  <si>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</si>
  <si>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</si>
  <si>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</si>
  <si>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</si>
  <si>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</si>
  <si>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</si>
  <si>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</si>
  <si>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</si>
  <si>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</si>
  <si>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</si>
  <si>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</si>
  <si>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</si>
  <si>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</si>
  <si>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</si>
  <si>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</si>
  <si>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</si>
  <si>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</si>
  <si>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</si>
  <si>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</si>
  <si>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</si>
  <si>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</si>
  <si>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</si>
  <si>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</si>
  <si>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</si>
  <si>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</si>
  <si>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</si>
  <si>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</si>
  <si>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</si>
  <si>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</si>
  <si>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</si>
  <si>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</si>
  <si>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</si>
  <si>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</si>
  <si>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</si>
  <si>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</si>
  <si>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</si>
  <si>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</si>
  <si>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</si>
  <si>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</si>
  <si>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</si>
  <si>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</si>
  <si>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</si>
  <si>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</si>
  <si>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</si>
  <si>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</si>
  <si>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</si>
  <si>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</si>
  <si>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</si>
  <si>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</si>
  <si>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</si>
  <si>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</si>
  <si>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</si>
  <si>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</si>
  <si>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</si>
  <si>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</si>
  <si>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</si>
  <si>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</si>
  <si>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</si>
  <si>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</si>
  <si>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</si>
  <si>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</si>
  <si>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</si>
  <si>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</si>
  <si>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</si>
  <si>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</si>
  <si>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</si>
  <si>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</si>
  <si>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</si>
  <si>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</si>
  <si>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</si>
  <si>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</si>
  <si>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</si>
  <si>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</si>
  <si>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</si>
  <si>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</si>
  <si>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</si>
  <si>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</si>
  <si>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</si>
  <si>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</si>
  <si>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</si>
  <si>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</si>
  <si>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</si>
  <si>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</si>
  <si>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</si>
  <si>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</si>
  <si>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</si>
  <si>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</si>
  <si>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</si>
  <si>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</si>
  <si>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</si>
  <si>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</si>
  <si>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</si>
  <si>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</si>
  <si>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</si>
  <si>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</si>
  <si>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</si>
  <si>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</si>
  <si>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</si>
  <si>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</si>
  <si>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</si>
  <si>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</si>
  <si>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</si>
  <si>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</si>
  <si>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</si>
  <si>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</si>
  <si>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</si>
  <si>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</si>
  <si>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</si>
  <si>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</si>
  <si>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</si>
  <si>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</si>
  <si>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</si>
  <si>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</si>
  <si>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</si>
  <si>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</si>
  <si>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</si>
  <si>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</si>
  <si>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</si>
  <si>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</si>
  <si>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</si>
  <si>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</si>
  <si>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</si>
  <si>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</si>
  <si>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</si>
  <si>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</si>
  <si>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</si>
  <si>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</si>
  <si>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</si>
  <si>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</si>
  <si>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</si>
  <si>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</si>
  <si>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</si>
  <si>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</si>
  <si>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</si>
  <si>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</si>
  <si>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</si>
  <si>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</si>
  <si>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</si>
  <si>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</si>
  <si>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</si>
  <si>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</si>
  <si>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</si>
  <si>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</si>
  <si>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</si>
  <si>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</si>
  <si>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</si>
  <si>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</si>
  <si>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</si>
  <si>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</si>
  <si>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</si>
  <si>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</si>
  <si>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</si>
  <si>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</si>
  <si>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</si>
  <si>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</si>
  <si>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</si>
  <si>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</si>
  <si>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</si>
  <si>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</si>
  <si>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</si>
  <si>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</si>
  <si>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</si>
  <si>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</si>
  <si>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</si>
  <si>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</si>
  <si>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</si>
  <si>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</si>
  <si>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</si>
  <si>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</si>
  <si>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</si>
  <si>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</si>
  <si>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</si>
  <si>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</si>
  <si>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</si>
  <si>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</si>
  <si>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</si>
  <si>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</si>
  <si>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</si>
  <si>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</si>
  <si>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</si>
  <si>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</si>
  <si>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</si>
  <si>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</si>
  <si>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</si>
  <si>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</si>
  <si>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</si>
  <si>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</si>
  <si>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</si>
  <si>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</si>
  <si>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</si>
  <si>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</si>
  <si>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</si>
  <si>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</si>
  <si>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</si>
  <si>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</si>
  <si>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</si>
  <si>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</si>
  <si>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</si>
  <si>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</si>
  <si>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</si>
  <si>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</si>
  <si>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</si>
  <si>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</si>
  <si>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</si>
  <si>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</si>
  <si>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</si>
  <si>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</si>
  <si>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</si>
  <si>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</si>
  <si>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</si>
  <si>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</si>
  <si>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</si>
  <si>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</si>
  <si>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</si>
  <si>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</si>
  <si>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</si>
  <si>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</si>
  <si>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</si>
  <si>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</si>
  <si>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</si>
  <si>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</si>
  <si>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</si>
  <si>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</si>
  <si>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</si>
  <si>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</si>
  <si>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</si>
  <si>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</si>
  <si>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</si>
  <si>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</si>
  <si>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</si>
  <si>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</si>
  <si>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</si>
  <si>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</si>
  <si>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</si>
  <si>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</si>
  <si>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</si>
  <si>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</si>
  <si>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</si>
  <si>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</si>
  <si>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</si>
  <si>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</si>
  <si>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</si>
  <si>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</si>
  <si>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</si>
  <si>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</si>
  <si>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</si>
  <si>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</si>
  <si>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</si>
  <si>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</si>
  <si>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</si>
  <si>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</si>
  <si>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</si>
  <si>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</si>
  <si>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</si>
  <si>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</si>
  <si>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</si>
  <si>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</si>
  <si>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</si>
  <si>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</si>
  <si>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</si>
  <si>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</si>
  <si>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</si>
  <si>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</si>
  <si>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</si>
  <si>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</si>
  <si>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</si>
  <si>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</si>
  <si>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</si>
  <si>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</si>
  <si>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</si>
  <si>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</si>
  <si>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</si>
  <si>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</si>
  <si>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</si>
  <si>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</si>
  <si>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</si>
  <si>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</si>
  <si>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</si>
  <si>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</si>
  <si>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</si>
  <si>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</si>
  <si>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</si>
  <si>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</si>
  <si>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</si>
  <si>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</si>
  <si>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</si>
  <si>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</si>
  <si>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</si>
  <si>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</si>
  <si>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</si>
  <si>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</si>
  <si>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</si>
  <si>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</si>
  <si>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</si>
  <si>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</si>
  <si>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</si>
  <si>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</si>
  <si>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</si>
  <si>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</si>
  <si>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</si>
  <si>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</si>
  <si>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</si>
  <si>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</si>
  <si>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</si>
  <si>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</si>
  <si>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</si>
  <si>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</si>
  <si>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</si>
  <si>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</si>
  <si>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</si>
  <si>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</si>
  <si>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</si>
  <si>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</si>
  <si>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</si>
  <si>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</si>
  <si>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</si>
  <si>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</si>
  <si>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</si>
  <si>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</si>
  <si>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</si>
  <si>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</si>
  <si>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</si>
  <si>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</si>
  <si>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</si>
  <si>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</si>
  <si>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</si>
  <si>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</si>
  <si>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</si>
  <si>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</si>
  <si>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</si>
  <si>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</si>
  <si>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</si>
  <si>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</si>
  <si>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</si>
  <si>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</si>
  <si>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</si>
  <si>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</si>
  <si>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</si>
  <si>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</si>
  <si>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</si>
  <si>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</si>
  <si>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</si>
  <si>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</si>
  <si>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</si>
  <si>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</si>
  <si>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</si>
  <si>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</si>
  <si>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</si>
  <si>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</si>
  <si>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</si>
  <si>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</si>
  <si>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</si>
  <si>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</si>
  <si>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</si>
  <si>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</si>
  <si>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</si>
  <si>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</si>
  <si>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</si>
  <si>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</si>
  <si>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</si>
  <si>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</si>
  <si>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</si>
  <si>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</si>
  <si>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</si>
  <si>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</si>
  <si>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</si>
  <si>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</si>
  <si>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</si>
  <si>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</si>
  <si>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</si>
  <si>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</si>
  <si>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</si>
  <si>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</si>
  <si>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</si>
  <si>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</si>
  <si>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</si>
  <si>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</si>
  <si>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</si>
  <si>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</si>
  <si>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</si>
  <si>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</si>
  <si>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</si>
  <si>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</si>
  <si>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</si>
  <si>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</si>
  <si>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</si>
  <si>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</si>
  <si>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</si>
  <si>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</si>
  <si>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</si>
  <si>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</si>
  <si>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</si>
  <si>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</si>
  <si>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</si>
  <si>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</si>
  <si>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</si>
  <si>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</si>
  <si>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</si>
  <si>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</si>
  <si>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</si>
  <si>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</si>
  <si>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</si>
  <si>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</si>
  <si>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</si>
  <si>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</si>
  <si>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</si>
  <si>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</si>
  <si>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</si>
  <si>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</si>
  <si>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</si>
  <si>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</si>
  <si>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</si>
  <si>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</si>
  <si>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</si>
  <si>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</si>
  <si>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</si>
  <si>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</si>
  <si>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</si>
  <si>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</si>
  <si>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</si>
  <si>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</si>
  <si>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</si>
  <si>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</si>
  <si>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</si>
  <si>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</si>
  <si>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</si>
  <si>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</si>
  <si>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</si>
  <si>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</si>
  <si>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</si>
  <si>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</si>
  <si>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</si>
  <si>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</si>
  <si>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</si>
  <si>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</si>
  <si>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</si>
  <si>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</si>
  <si>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</si>
  <si>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</si>
  <si>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</si>
  <si>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</si>
  <si>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</si>
  <si>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</si>
  <si>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</si>
  <si>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</si>
  <si>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</si>
  <si>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</si>
  <si>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</si>
  <si>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</si>
  <si>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</si>
  <si>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</si>
  <si>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</si>
  <si>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</si>
  <si>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</si>
  <si>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</si>
  <si>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</si>
  <si>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</si>
  <si>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</si>
  <si>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</si>
  <si>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</si>
  <si>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</si>
  <si>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</si>
  <si>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</si>
  <si>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</si>
  <si>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</si>
  <si>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</si>
  <si>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</si>
  <si>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</si>
  <si>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</si>
  <si>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</si>
  <si>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</si>
  <si>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</si>
  <si>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</si>
  <si>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</si>
  <si>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</si>
  <si>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</si>
  <si>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</si>
  <si>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</si>
  <si>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</si>
  <si>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</si>
  <si>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</si>
  <si>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</si>
  <si>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</si>
  <si>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</si>
  <si>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</si>
  <si>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</si>
  <si>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</si>
  <si>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</si>
  <si>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</si>
  <si>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</si>
  <si>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</si>
  <si>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</si>
  <si>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</si>
  <si>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</si>
  <si>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</si>
  <si>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</si>
  <si>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</si>
  <si>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</si>
  <si>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</si>
  <si>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</si>
  <si>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</si>
  <si>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</si>
  <si>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</si>
  <si>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</si>
  <si>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</si>
  <si>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</si>
  <si>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</si>
  <si>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</si>
  <si>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</si>
  <si>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</si>
  <si>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</si>
  <si>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</si>
  <si>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</si>
  <si>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</si>
  <si>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</si>
  <si>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</si>
  <si>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</si>
  <si>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</si>
  <si>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</si>
  <si>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</si>
  <si>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</si>
  <si>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</si>
  <si>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</si>
  <si>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</si>
  <si>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</si>
  <si>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</si>
  <si>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</si>
  <si>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</si>
  <si>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</si>
  <si>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</si>
  <si>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</si>
  <si>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</si>
  <si>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</si>
  <si>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</si>
  <si>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</si>
  <si>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</si>
  <si>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</si>
  <si>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</si>
  <si>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</si>
  <si>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</si>
  <si>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</si>
  <si>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</si>
  <si>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</si>
  <si>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</si>
  <si>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</si>
  <si>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</si>
  <si>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</si>
  <si>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</si>
  <si>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</si>
  <si>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</si>
  <si>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</si>
  <si>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</si>
  <si>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</si>
  <si>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</si>
  <si>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</si>
  <si>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</si>
  <si>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</si>
  <si>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</si>
  <si>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</si>
  <si>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</si>
  <si>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</si>
  <si>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</si>
  <si>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</si>
  <si>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</si>
  <si>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</si>
  <si>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</si>
  <si>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</si>
  <si>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</si>
  <si>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</si>
  <si>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</si>
  <si>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</si>
  <si>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</si>
  <si>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</si>
  <si>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</si>
  <si>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</si>
  <si>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</si>
  <si>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</si>
  <si>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</si>
  <si>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</si>
  <si>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</si>
  <si>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</si>
  <si>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</si>
  <si>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</si>
  <si>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</si>
  <si>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</si>
  <si>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</si>
  <si>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</si>
  <si>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</si>
  <si>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</si>
  <si>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</si>
  <si>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</si>
  <si>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</si>
  <si>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</si>
  <si>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</si>
  <si>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</si>
  <si>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</si>
  <si>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</si>
  <si>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</si>
  <si>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</si>
  <si>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</si>
  <si>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</si>
  <si>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</si>
  <si>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</si>
  <si>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</si>
  <si>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</si>
  <si>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</si>
  <si>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</si>
  <si>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</si>
  <si>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</si>
  <si>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</si>
  <si>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</si>
  <si>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</si>
  <si>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</si>
  <si>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</si>
  <si>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</si>
  <si>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</si>
  <si>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</si>
  <si>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</si>
  <si>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</si>
  <si>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</si>
  <si>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</si>
  <si>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</si>
  <si>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</si>
  <si>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</si>
  <si>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</si>
  <si>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</si>
  <si>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</si>
  <si>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</si>
  <si>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</si>
  <si>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</si>
  <si>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</si>
  <si>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</si>
  <si>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</si>
  <si>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</si>
  <si>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</si>
  <si>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</si>
  <si>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</si>
  <si>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</si>
  <si>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</si>
  <si>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</si>
  <si>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</si>
  <si>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</si>
  <si>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</si>
  <si>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</si>
  <si>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</si>
  <si>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</si>
  <si>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</si>
  <si>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</si>
  <si>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</si>
  <si>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</si>
  <si>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</si>
  <si>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</si>
  <si>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</si>
  <si>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</si>
  <si>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</si>
  <si>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</si>
  <si>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</si>
  <si>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</si>
  <si>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</si>
  <si>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</si>
  <si>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</si>
  <si>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</si>
  <si>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</si>
  <si>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</si>
  <si>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</si>
  <si>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</si>
  <si>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</si>
  <si>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</si>
  <si>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</si>
  <si>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</si>
  <si>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</si>
  <si>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</si>
  <si>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</si>
  <si>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</si>
  <si>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</si>
  <si>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</si>
  <si>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</si>
  <si>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</si>
  <si>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</si>
  <si>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</si>
  <si>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</si>
  <si>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</si>
  <si>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</si>
  <si>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</si>
  <si>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</si>
  <si>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</si>
  <si>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</si>
  <si>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</si>
  <si>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</si>
  <si>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</si>
  <si>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</si>
  <si>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</si>
  <si>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</si>
  <si>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</si>
  <si>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</si>
  <si>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</si>
  <si>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</si>
  <si>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</si>
  <si>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</si>
  <si>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</si>
  <si>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</si>
  <si>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</si>
  <si>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</si>
  <si>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</si>
  <si>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</si>
  <si>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</si>
  <si>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</si>
  <si>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</si>
  <si>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</si>
  <si>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</si>
  <si>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</si>
  <si>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</si>
  <si>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</si>
  <si>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</si>
  <si>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</si>
  <si>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</si>
  <si>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</si>
  <si>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</si>
  <si>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</si>
  <si>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</si>
  <si>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</si>
  <si>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</si>
  <si>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</si>
  <si>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</si>
  <si>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</si>
  <si>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</si>
  <si>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</si>
  <si>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</si>
  <si>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</si>
  <si>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</si>
  <si>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</si>
  <si>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</si>
  <si>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</si>
  <si>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</si>
  <si>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</si>
  <si>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</si>
  <si>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</si>
  <si>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</si>
  <si>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</si>
  <si>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</si>
  <si>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</si>
  <si>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</si>
  <si>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</si>
  <si>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</si>
  <si>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</si>
  <si>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</si>
  <si>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</si>
  <si>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</si>
  <si>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</si>
  <si>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</si>
  <si>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</si>
  <si>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</si>
  <si>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</si>
  <si>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</si>
  <si>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</si>
  <si>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</si>
  <si>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</si>
  <si>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</si>
  <si>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</si>
  <si>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</si>
  <si>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</si>
  <si>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</si>
  <si>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</si>
  <si>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</si>
  <si>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</si>
  <si>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</si>
  <si>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</si>
  <si>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</si>
  <si>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</si>
  <si>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</si>
  <si>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</si>
  <si>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</si>
  <si>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</si>
  <si>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</si>
  <si>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</si>
  <si>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</si>
  <si>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</si>
  <si>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</si>
  <si>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</si>
  <si>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</si>
  <si>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</si>
  <si>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</si>
  <si>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</si>
  <si>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</si>
  <si>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</si>
  <si>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</si>
  <si>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</si>
  <si>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</si>
  <si>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</si>
  <si>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</si>
  <si>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</si>
  <si>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</si>
  <si>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</si>
  <si>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</si>
  <si>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</si>
  <si>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</si>
  <si>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</si>
  <si>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</si>
  <si>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</si>
  <si>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</si>
  <si>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</si>
  <si>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</si>
  <si>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</si>
  <si>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</si>
  <si>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</si>
  <si>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</si>
  <si>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</si>
  <si>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</si>
  <si>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</si>
  <si>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</si>
  <si>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</si>
  <si>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</si>
  <si>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</si>
  <si>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</si>
  <si>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</si>
  <si>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</si>
  <si>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</si>
  <si>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</si>
  <si>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</si>
  <si>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</si>
  <si>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</si>
  <si>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</si>
  <si>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</si>
  <si>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</si>
  <si>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</si>
  <si>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</si>
  <si>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</si>
  <si>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</si>
  <si>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</si>
  <si>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</si>
  <si>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</si>
  <si>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</si>
  <si>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</si>
  <si>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</si>
  <si>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</si>
  <si>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</si>
  <si>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</si>
  <si>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</si>
  <si>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</si>
  <si>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</si>
  <si>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</si>
  <si>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</si>
  <si>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</si>
  <si>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</si>
  <si>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</si>
  <si>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</si>
  <si>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</si>
  <si>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</si>
  <si>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</si>
  <si>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</si>
  <si>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</si>
  <si>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</si>
  <si>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</si>
  <si>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</si>
  <si>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</si>
  <si>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</si>
  <si>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</si>
  <si>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</si>
  <si>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</si>
  <si>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</si>
  <si>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</si>
  <si>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</si>
  <si>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</si>
  <si>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</si>
  <si>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</si>
  <si>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</si>
  <si>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</si>
  <si>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</si>
  <si>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</si>
  <si>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</si>
  <si>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</si>
  <si>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</si>
  <si>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</si>
  <si>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</si>
  <si>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</si>
  <si>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</si>
  <si>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</si>
  <si>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</si>
  <si>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</si>
  <si>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</si>
  <si>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</si>
  <si>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</si>
  <si>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</si>
  <si>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</si>
  <si>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</si>
  <si>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</si>
  <si>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</si>
  <si>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</si>
  <si>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</si>
  <si>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</si>
  <si>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</si>
  <si>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</si>
  <si>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</si>
  <si>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</si>
  <si>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</si>
  <si>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</si>
  <si>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</si>
  <si>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</si>
  <si>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</si>
  <si>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</si>
  <si>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</si>
  <si>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</si>
  <si>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</si>
  <si>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</si>
  <si>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</si>
  <si>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</si>
  <si>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</si>
  <si>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</si>
  <si>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</si>
  <si>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</si>
  <si>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</si>
  <si>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</si>
  <si>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</si>
  <si>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</si>
  <si>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</si>
  <si>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</si>
  <si>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</si>
  <si>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</si>
  <si>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</si>
  <si>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</si>
  <si>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</si>
  <si>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</si>
  <si>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</si>
  <si>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</si>
  <si>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</si>
  <si>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</si>
  <si>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</si>
  <si>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</si>
  <si>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</si>
  <si>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</si>
  <si>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</si>
  <si>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</si>
  <si>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</si>
  <si>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</si>
  <si>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</si>
  <si>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</si>
  <si>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</si>
  <si>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</si>
  <si>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</si>
  <si>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</si>
  <si>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</si>
  <si>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</si>
  <si>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</si>
  <si>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</si>
  <si>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</si>
  <si>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</si>
  <si>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</si>
  <si>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</si>
  <si>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</si>
  <si>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</si>
  <si>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</si>
  <si>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</si>
  <si>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</si>
  <si>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</si>
  <si>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</si>
  <si>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</si>
  <si>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</si>
  <si>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</si>
  <si>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</si>
  <si>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</si>
  <si>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</si>
  <si>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</si>
  <si>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</si>
  <si>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</si>
  <si>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</si>
  <si>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</si>
  <si>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</si>
  <si>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</si>
  <si>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</si>
  <si>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</si>
  <si>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</si>
  <si>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</si>
  <si>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</si>
  <si>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</si>
  <si>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</si>
  <si>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</si>
  <si>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</si>
  <si>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</si>
  <si>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</si>
  <si>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</si>
  <si>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</si>
  <si>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</si>
  <si>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</si>
  <si>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</si>
  <si>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</si>
  <si>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</si>
  <si>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</si>
  <si>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</si>
  <si>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</si>
  <si>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</si>
  <si>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</si>
  <si>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</si>
  <si>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</si>
  <si>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</si>
  <si>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</si>
  <si>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</si>
  <si>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</si>
  <si>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</si>
  <si>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</si>
  <si>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</si>
  <si>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</si>
  <si>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</si>
  <si>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</si>
  <si>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</si>
  <si>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</si>
  <si>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</si>
  <si>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</si>
  <si>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</si>
  <si>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</si>
  <si>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</si>
  <si>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</si>
  <si>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</si>
  <si>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</si>
  <si>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</si>
  <si>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</si>
  <si>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</si>
  <si>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</si>
  <si>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</si>
  <si>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</si>
  <si>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</si>
  <si>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</si>
  <si>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</si>
  <si>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</si>
  <si>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</si>
  <si>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</si>
  <si>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</si>
  <si>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</si>
  <si>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</si>
  <si>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</si>
  <si>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</si>
  <si>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</si>
  <si>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</si>
  <si>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</si>
  <si>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</si>
  <si>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</si>
  <si>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</si>
  <si>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</si>
  <si>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</si>
  <si>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</si>
  <si>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</si>
  <si>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</si>
  <si>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</si>
  <si>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</si>
  <si>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</si>
  <si>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</si>
  <si>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</si>
  <si>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</si>
  <si>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</si>
  <si>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</si>
  <si>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</si>
  <si>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</si>
  <si>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</si>
  <si>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</si>
  <si>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</si>
  <si>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</si>
  <si>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</si>
  <si>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</si>
  <si>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</si>
  <si>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</si>
  <si>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</si>
  <si>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</si>
  <si>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</si>
  <si>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</si>
  <si>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</si>
  <si>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</si>
  <si>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</si>
  <si>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</si>
  <si>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</si>
  <si>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</si>
  <si>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</si>
  <si>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</si>
  <si>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</si>
  <si>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</si>
  <si>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</si>
  <si>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</si>
  <si>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</si>
  <si>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</si>
  <si>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</si>
  <si>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</si>
  <si>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</si>
  <si>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</si>
  <si>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</si>
  <si>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</si>
  <si>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</si>
  <si>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</si>
  <si>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</si>
  <si>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</si>
  <si>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</si>
  <si>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</si>
  <si>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</si>
  <si>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</si>
  <si>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</si>
  <si>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</si>
  <si>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</si>
  <si>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</si>
  <si>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</si>
  <si>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</si>
  <si>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</si>
  <si>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</si>
  <si>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</si>
  <si>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</si>
  <si>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</si>
  <si>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</si>
  <si>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</si>
  <si>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</si>
  <si>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</si>
  <si>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</si>
  <si>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</si>
  <si>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</si>
  <si>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</si>
  <si>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</si>
  <si>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</si>
  <si>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</si>
  <si>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</si>
  <si>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</si>
  <si>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</si>
  <si>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</si>
  <si>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</si>
  <si>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</si>
  <si>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</si>
  <si>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</si>
  <si>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</si>
  <si>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</si>
  <si>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</si>
  <si>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</si>
  <si>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</si>
  <si>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</si>
  <si>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</si>
  <si>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</si>
  <si>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</si>
  <si>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</si>
  <si>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</si>
  <si>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</si>
  <si>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</si>
  <si>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</si>
  <si>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</si>
  <si>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</si>
  <si>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</si>
  <si>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</si>
  <si>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</si>
  <si>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</si>
  <si>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</si>
  <si>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</si>
  <si>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</si>
  <si>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</si>
  <si>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</si>
  <si>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</si>
  <si>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</si>
  <si>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</si>
  <si>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</si>
  <si>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</si>
  <si>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</si>
  <si>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</si>
  <si>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</si>
  <si>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</si>
  <si>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</si>
  <si>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</si>
  <si>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</si>
  <si>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</si>
  <si>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</si>
  <si>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</si>
  <si>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</si>
  <si>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</si>
  <si>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</si>
  <si>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</si>
  <si>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</si>
  <si>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</si>
  <si>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</si>
  <si>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</si>
  <si>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</si>
  <si>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</si>
  <si>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</si>
  <si>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</si>
  <si>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</si>
  <si>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</si>
  <si>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</si>
  <si>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</si>
  <si>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</si>
  <si>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</si>
  <si>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</si>
  <si>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</si>
  <si>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</si>
  <si>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</si>
  <si>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</si>
  <si>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</si>
  <si>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</si>
  <si>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</si>
  <si>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</si>
  <si>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</si>
  <si>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</si>
  <si>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</si>
  <si>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</si>
  <si>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</si>
  <si>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</si>
  <si>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</si>
  <si>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</si>
  <si>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</si>
  <si>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</si>
  <si>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</si>
  <si>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</si>
  <si>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</si>
  <si>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</si>
  <si>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</si>
  <si>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</si>
  <si>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</si>
  <si>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</si>
  <si>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</si>
  <si>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</si>
  <si>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</si>
  <si>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</si>
  <si>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</si>
  <si>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</si>
  <si>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</si>
  <si>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</si>
  <si>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</si>
  <si>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</si>
  <si>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</si>
  <si>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</si>
  <si>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</si>
  <si>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</si>
  <si>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</si>
  <si>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</si>
  <si>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</si>
  <si>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</si>
  <si>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</si>
  <si>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</si>
  <si>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</si>
  <si>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</si>
  <si>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</si>
  <si>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</si>
  <si>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</si>
  <si>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</si>
  <si>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</si>
  <si>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</si>
  <si>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</si>
  <si>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</si>
  <si>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</si>
  <si>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</si>
  <si>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</si>
  <si>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</si>
  <si>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</si>
  <si>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</si>
  <si>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</si>
  <si>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</si>
  <si>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</si>
  <si>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</si>
  <si>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</si>
  <si>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</si>
  <si>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</si>
  <si>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</si>
  <si>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</si>
  <si>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</si>
  <si>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</si>
  <si>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</si>
  <si>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</si>
  <si>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</si>
  <si>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</si>
  <si>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</si>
  <si>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</si>
  <si>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</si>
  <si>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</si>
  <si>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</si>
  <si>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</si>
  <si>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</si>
  <si>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</si>
  <si>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</si>
  <si>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</si>
  <si>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</si>
  <si>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</si>
  <si>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</si>
  <si>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</si>
  <si>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</si>
  <si>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</si>
  <si>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</si>
  <si>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</si>
  <si>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</si>
  <si>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</si>
  <si>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</si>
  <si>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</si>
  <si>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</si>
  <si>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</si>
  <si>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</si>
  <si>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</si>
  <si>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</si>
  <si>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</si>
  <si>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</si>
  <si>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</si>
  <si>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</si>
  <si>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</si>
  <si>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</si>
  <si>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</si>
  <si>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</si>
  <si>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</si>
  <si>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</si>
  <si>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</si>
  <si>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</si>
  <si>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</si>
  <si>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</si>
  <si>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</si>
  <si>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</si>
  <si>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</si>
  <si>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</si>
  <si>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</si>
  <si>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</si>
  <si>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</si>
  <si>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</si>
  <si>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</si>
  <si>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</si>
  <si>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</si>
  <si>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</si>
  <si>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</si>
  <si>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</si>
  <si>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</si>
  <si>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</si>
  <si>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</si>
  <si>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</si>
  <si>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</si>
  <si>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</si>
  <si>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</si>
  <si>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</si>
  <si>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</si>
  <si>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</si>
  <si>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</si>
  <si>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</si>
  <si>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</si>
  <si>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</si>
  <si>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</si>
  <si>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</si>
  <si>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</si>
  <si>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</si>
  <si>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</si>
  <si>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</si>
  <si>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</si>
  <si>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</si>
  <si>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</si>
  <si>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</si>
  <si>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</si>
  <si>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</si>
  <si>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</si>
  <si>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</si>
  <si>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</si>
  <si>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</si>
  <si>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</si>
  <si>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</si>
  <si>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</si>
  <si>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</si>
  <si>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</si>
  <si>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</si>
  <si>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</si>
  <si>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</si>
  <si>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</si>
  <si>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</si>
  <si>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</si>
  <si>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</si>
  <si>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</si>
  <si>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</si>
  <si>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</si>
  <si>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</si>
  <si>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</si>
  <si>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</si>
  <si>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</si>
  <si>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</si>
  <si>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</si>
  <si>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</si>
  <si>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</si>
  <si>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</si>
  <si>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</si>
  <si>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</si>
  <si>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</si>
  <si>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</si>
  <si>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</si>
  <si>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</si>
  <si>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</si>
  <si>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</si>
  <si>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</si>
  <si>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</si>
  <si>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</si>
  <si>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</si>
  <si>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</si>
  <si>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</si>
  <si>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</si>
  <si>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</si>
  <si>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</si>
  <si>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</si>
  <si>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</si>
  <si>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</si>
  <si>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</si>
  <si>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</si>
  <si>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</si>
  <si>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</si>
  <si>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</si>
  <si>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</si>
  <si>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</si>
  <si>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</si>
  <si>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</si>
  <si>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</si>
  <si>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</si>
  <si>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</si>
  <si>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</si>
  <si>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</si>
  <si>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</si>
  <si>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</si>
  <si>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</si>
  <si>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</si>
  <si>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</si>
  <si>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</si>
  <si>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</si>
  <si>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</si>
  <si>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</si>
  <si>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</si>
  <si>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</si>
  <si>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</si>
  <si>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</si>
  <si>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</si>
  <si>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</si>
  <si>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</si>
  <si>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</si>
  <si>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</si>
  <si>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</si>
  <si>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</si>
  <si>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</si>
  <si>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</si>
  <si>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</si>
  <si>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</si>
  <si>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</si>
  <si>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</si>
  <si>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</si>
  <si>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</si>
  <si>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</si>
  <si>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</si>
  <si>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</si>
  <si>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</si>
  <si>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</si>
  <si>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</si>
  <si>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</si>
  <si>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</si>
  <si>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</si>
  <si>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</si>
  <si>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</si>
  <si>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</si>
  <si>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</si>
  <si>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</si>
  <si>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</si>
  <si>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</si>
  <si>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</si>
  <si>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</si>
  <si>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</si>
  <si>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</si>
  <si>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</si>
  <si>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</si>
  <si>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</si>
  <si>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</si>
  <si>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</si>
  <si>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</si>
  <si>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</si>
  <si>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</si>
  <si>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</si>
  <si>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</si>
  <si>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</si>
  <si>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</si>
  <si>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</si>
  <si>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</si>
  <si>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</si>
  <si>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</si>
  <si>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</si>
  <si>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</si>
  <si>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</si>
  <si>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</si>
  <si>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</si>
  <si>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</si>
  <si>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</si>
  <si>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</si>
  <si>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</si>
  <si>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</si>
  <si>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</si>
  <si>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</si>
  <si>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</si>
  <si>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</si>
  <si>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</si>
  <si>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</si>
  <si>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</si>
  <si>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</si>
  <si>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</si>
  <si>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</si>
  <si>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</si>
  <si>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</si>
  <si>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</si>
  <si>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</si>
  <si>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</si>
  <si>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</si>
  <si>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</si>
  <si>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</si>
  <si>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</si>
  <si>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</si>
  <si>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</si>
  <si>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</si>
  <si>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</si>
  <si>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</si>
  <si>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</si>
  <si>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</si>
  <si>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</si>
  <si>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</si>
  <si>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</si>
  <si>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</si>
  <si>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</si>
  <si>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</si>
  <si>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</si>
  <si>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</si>
  <si>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</si>
  <si>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</si>
  <si>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</si>
  <si>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</si>
  <si>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</si>
  <si>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</si>
  <si>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</si>
  <si>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</si>
  <si>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</si>
  <si>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</si>
  <si>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</si>
  <si>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</si>
  <si>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</si>
  <si>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</si>
  <si>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</si>
  <si>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</si>
  <si>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</si>
  <si>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</si>
  <si>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</si>
  <si>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</si>
  <si>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</si>
  <si>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</si>
  <si>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</si>
  <si>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</si>
  <si>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</si>
  <si>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</si>
  <si>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</si>
  <si>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</si>
  <si>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</si>
  <si>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</si>
  <si>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</si>
  <si>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</si>
  <si>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</si>
  <si>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</si>
  <si>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</si>
  <si>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</si>
  <si>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</si>
  <si>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</si>
  <si>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</si>
  <si>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</si>
  <si>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</si>
  <si>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</si>
  <si>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</si>
  <si>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</si>
  <si>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</si>
  <si>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</si>
  <si>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</si>
  <si>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</si>
  <si>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</si>
  <si>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</si>
  <si>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</si>
  <si>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</si>
  <si>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</si>
  <si>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</si>
  <si>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</si>
  <si>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</si>
  <si>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</si>
  <si>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</si>
  <si>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</si>
  <si>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</si>
  <si>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</si>
  <si>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</si>
  <si>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</si>
  <si>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</si>
  <si>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</si>
  <si>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</si>
  <si>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</si>
  <si>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</si>
  <si>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</si>
  <si>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</si>
  <si>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</si>
  <si>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</si>
  <si>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</si>
  <si>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</si>
  <si>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</si>
  <si>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</si>
  <si>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</si>
  <si>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</si>
  <si>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</si>
  <si>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</si>
  <si>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</si>
  <si>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</si>
  <si>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</si>
  <si>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</si>
  <si>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</si>
  <si>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</si>
  <si>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</si>
  <si>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</si>
  <si>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</si>
  <si>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</si>
  <si>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</si>
  <si>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</si>
  <si>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</si>
  <si>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</si>
  <si>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</si>
  <si>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</si>
  <si>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</si>
  <si>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</si>
  <si>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</si>
  <si>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</si>
  <si>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</si>
  <si>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</si>
  <si>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</si>
  <si>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</si>
  <si>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</si>
  <si>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</si>
  <si>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</si>
  <si>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</si>
  <si>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</si>
  <si>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</si>
  <si>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</si>
  <si>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</si>
  <si>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</si>
  <si>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</si>
  <si>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</si>
  <si>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</si>
  <si>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</si>
  <si>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</si>
  <si>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</si>
  <si>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</si>
  <si>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</si>
  <si>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</si>
  <si>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</si>
  <si>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</si>
  <si>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</si>
  <si>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</si>
  <si>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</si>
  <si>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</si>
  <si>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</si>
  <si>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</si>
  <si>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</si>
  <si>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</si>
  <si>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</si>
  <si>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</si>
  <si>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</si>
  <si>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</si>
  <si>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</si>
  <si>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</si>
  <si>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</si>
  <si>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</si>
  <si>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</si>
  <si>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</si>
  <si>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</si>
  <si>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</si>
  <si>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</si>
  <si>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</si>
  <si>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</si>
  <si>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</si>
  <si>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</si>
  <si>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</si>
  <si>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</si>
  <si>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</si>
  <si>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</si>
  <si>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</si>
  <si>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</si>
  <si>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</si>
  <si>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</si>
  <si>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</si>
  <si>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</si>
  <si>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</si>
  <si>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</si>
  <si>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</si>
  <si>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</si>
  <si>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</si>
  <si>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</si>
  <si>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</si>
  <si>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</si>
  <si>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</si>
  <si>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</si>
  <si>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</si>
  <si>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</si>
  <si>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</si>
  <si>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</si>
  <si>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</si>
  <si>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</si>
  <si>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</si>
  <si>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</si>
  <si>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</si>
  <si>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</si>
  <si>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</si>
  <si>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</si>
  <si>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</si>
  <si>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</si>
  <si>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</si>
  <si>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</si>
  <si>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</si>
  <si>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</si>
  <si>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</si>
  <si>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</si>
  <si>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</si>
  <si>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</si>
  <si>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</si>
  <si>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</si>
  <si>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</si>
  <si>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</si>
  <si>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</si>
  <si>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</si>
  <si>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</si>
  <si>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</si>
  <si>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</si>
  <si>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</si>
  <si>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</si>
  <si>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</si>
  <si>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</si>
  <si>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</si>
  <si>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</si>
  <si>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</si>
  <si>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</si>
  <si>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</si>
  <si>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</si>
  <si>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</si>
  <si>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</si>
  <si>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</si>
  <si>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</si>
  <si>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</si>
  <si>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</si>
  <si>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</si>
  <si>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</si>
  <si>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</si>
  <si>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</si>
  <si>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</si>
  <si>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</si>
  <si>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</si>
  <si>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</si>
  <si>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</si>
  <si>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</si>
  <si>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</si>
  <si>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</si>
  <si>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</si>
  <si>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</si>
  <si>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</si>
  <si>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</si>
  <si>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</si>
  <si>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</si>
  <si>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</si>
  <si>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</si>
  <si>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</si>
  <si>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</si>
  <si>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</si>
  <si>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</si>
  <si>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</si>
  <si>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</si>
  <si>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</si>
  <si>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</si>
  <si>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</si>
  <si>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</si>
  <si>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</si>
  <si>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</si>
  <si>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</si>
  <si>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</si>
  <si>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</si>
  <si>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</si>
  <si>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</si>
  <si>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</si>
  <si>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</si>
  <si>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</si>
  <si>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</si>
  <si>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</si>
  <si>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</si>
  <si>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</si>
  <si>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</si>
  <si>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</si>
  <si>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</si>
  <si>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</si>
  <si>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</si>
  <si>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</si>
  <si>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</si>
  <si>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</si>
  <si>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</si>
  <si>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</si>
  <si>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</si>
  <si>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</si>
  <si>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</si>
  <si>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</si>
  <si>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</si>
  <si>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</si>
  <si>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</si>
  <si>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</si>
  <si>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</si>
  <si>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</si>
  <si>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</si>
  <si>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</si>
  <si>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</si>
  <si>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</si>
  <si>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</si>
  <si>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</si>
  <si>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</si>
  <si>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</si>
  <si>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</si>
  <si>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</si>
  <si>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</si>
  <si>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</si>
  <si>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</si>
  <si>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</si>
  <si>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</si>
  <si>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</si>
  <si>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</si>
  <si>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</si>
  <si>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</si>
  <si>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</si>
  <si>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</si>
  <si>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</si>
  <si>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</si>
  <si>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</si>
  <si>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</si>
  <si>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</si>
  <si>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</si>
  <si>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</si>
  <si>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</si>
  <si>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</si>
  <si>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</si>
  <si>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</si>
  <si>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</si>
  <si>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</si>
  <si>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</si>
  <si>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</si>
  <si>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</si>
  <si>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</si>
  <si>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</si>
  <si>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</si>
  <si>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</si>
  <si>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</si>
  <si>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</si>
  <si>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</si>
  <si>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</si>
  <si>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</si>
  <si>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</si>
  <si>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</si>
  <si>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</si>
  <si>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</si>
  <si>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</si>
  <si>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</si>
  <si>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</si>
  <si>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</si>
  <si>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</si>
  <si>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</si>
  <si>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</si>
  <si>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</si>
  <si>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</si>
  <si>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</si>
  <si>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</si>
  <si>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</si>
  <si>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</si>
  <si>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</si>
  <si>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</si>
  <si>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</si>
  <si>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</si>
  <si>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</si>
  <si>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</si>
  <si>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</si>
  <si>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</si>
  <si>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</si>
  <si>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</si>
  <si>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</si>
  <si>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</si>
  <si>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</si>
  <si>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</si>
  <si>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</si>
  <si>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</si>
  <si>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</si>
  <si>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</si>
  <si>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</si>
  <si>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</si>
  <si>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</si>
  <si>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</si>
  <si>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</si>
  <si>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</si>
  <si>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</si>
  <si>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</si>
  <si>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</si>
  <si>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</si>
  <si>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</si>
  <si>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</si>
  <si>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</si>
  <si>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</si>
  <si>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</si>
  <si>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</si>
  <si>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</si>
  <si>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</si>
  <si>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</si>
  <si>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</si>
  <si>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</si>
  <si>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</si>
  <si>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</si>
  <si>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</si>
  <si>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</si>
  <si>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</si>
  <si>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</si>
  <si>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</si>
  <si>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</si>
  <si>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</si>
  <si>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</si>
  <si>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</si>
  <si>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</si>
  <si>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</si>
  <si>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</si>
  <si>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</si>
  <si>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</si>
  <si>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</si>
  <si>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</si>
  <si>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</si>
  <si>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</si>
  <si>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</si>
  <si>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</si>
  <si>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</si>
  <si>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</si>
  <si>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</si>
  <si>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</si>
  <si>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</si>
  <si>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</si>
  <si>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</si>
  <si>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</si>
  <si>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</si>
  <si>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</si>
  <si>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</si>
  <si>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</si>
  <si>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</si>
  <si>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</si>
  <si>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</si>
  <si>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</si>
  <si>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</si>
  <si>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</si>
  <si>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</si>
  <si>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</si>
  <si>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</si>
  <si>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</si>
  <si>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</si>
  <si>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</si>
  <si>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</si>
  <si>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</si>
  <si>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</si>
  <si>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</si>
  <si>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</si>
  <si>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</si>
  <si>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</si>
  <si>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</si>
  <si>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</si>
  <si>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</si>
  <si>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</si>
  <si>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</si>
  <si>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</si>
  <si>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</si>
  <si>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</si>
  <si>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</si>
  <si>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</si>
  <si>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</si>
  <si>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</si>
  <si>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</si>
  <si>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</si>
  <si>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</si>
  <si>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</si>
  <si>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</si>
  <si>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</si>
  <si>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</si>
  <si>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</si>
  <si>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</si>
  <si>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</si>
  <si>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</si>
  <si>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</si>
  <si>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</si>
  <si>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</si>
  <si>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</si>
  <si>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</si>
  <si>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</si>
  <si>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</si>
  <si>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</si>
  <si>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</si>
  <si>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</si>
  <si>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</si>
  <si>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</si>
  <si>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</si>
  <si>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</si>
  <si>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</si>
  <si>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</si>
  <si>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</si>
  <si>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</si>
  <si>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</si>
  <si>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</si>
  <si>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</si>
  <si>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</si>
  <si>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</si>
  <si>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</si>
  <si>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</si>
  <si>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</si>
  <si>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</si>
  <si>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</si>
  <si>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</si>
  <si>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</si>
  <si>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</si>
  <si>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</si>
  <si>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</si>
  <si>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</si>
  <si>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</si>
  <si>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</si>
  <si>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</si>
  <si>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</si>
  <si>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</si>
  <si>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</si>
  <si>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</si>
  <si>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</si>
  <si>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</si>
  <si>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</si>
  <si>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</si>
  <si>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</si>
  <si>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</si>
  <si>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</si>
  <si>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</si>
  <si>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</si>
  <si>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</si>
  <si>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</si>
  <si>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</si>
  <si>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</si>
  <si>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</si>
  <si>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</si>
  <si>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</si>
  <si>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</si>
  <si>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</si>
  <si>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</si>
  <si>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</si>
  <si>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</si>
  <si>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</si>
  <si>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</si>
  <si>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</si>
  <si>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</si>
  <si>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</si>
  <si>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</si>
  <si>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</si>
  <si>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</si>
  <si>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</si>
  <si>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</si>
  <si>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</si>
  <si>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</si>
  <si>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</si>
  <si>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</si>
  <si>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</si>
  <si>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</si>
  <si>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</si>
  <si>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</si>
  <si>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</si>
  <si>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</si>
  <si>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</si>
  <si>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</si>
  <si>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</si>
  <si>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</si>
  <si>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</si>
  <si>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</si>
  <si>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</si>
  <si>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</si>
  <si>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</si>
  <si>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</si>
  <si>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</si>
  <si>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</si>
  <si>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</si>
  <si>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</si>
  <si>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</si>
  <si>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</si>
  <si>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</si>
  <si>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</si>
  <si>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</si>
  <si>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</si>
  <si>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</si>
  <si>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</si>
  <si>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</si>
  <si>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</si>
  <si>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</si>
  <si>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</si>
  <si>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</si>
  <si>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</si>
  <si>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</si>
  <si>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</si>
  <si>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</si>
  <si>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</si>
  <si>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</si>
  <si>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</si>
  <si>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</si>
  <si>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</si>
  <si>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</si>
  <si>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</si>
  <si>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</si>
  <si>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</si>
  <si>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</si>
  <si>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</si>
  <si>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</si>
  <si>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</si>
  <si>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</si>
  <si>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</si>
  <si>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</si>
  <si>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</si>
  <si>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</si>
  <si>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</si>
  <si>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</si>
  <si>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</si>
  <si>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</si>
  <si>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</si>
  <si>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</si>
  <si>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</si>
  <si>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</si>
  <si>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</si>
  <si>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</si>
  <si>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</si>
  <si>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</si>
  <si>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</si>
  <si>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</si>
  <si>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</si>
  <si>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</si>
  <si>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</si>
  <si>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</si>
  <si>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</si>
  <si>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</si>
  <si>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</si>
  <si>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</si>
  <si>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</si>
  <si>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</si>
  <si>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</si>
  <si>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</si>
  <si>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</si>
  <si>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</si>
  <si>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</si>
  <si>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</si>
  <si>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</si>
  <si>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</si>
  <si>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</si>
  <si>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</si>
  <si>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</si>
  <si>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</si>
  <si>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</si>
  <si>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</si>
  <si>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</si>
  <si>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</si>
  <si>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</si>
  <si>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</si>
  <si>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</si>
  <si>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</si>
  <si>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</si>
  <si>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</si>
  <si>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</si>
  <si>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</si>
  <si>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</si>
  <si>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</si>
  <si>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</si>
  <si>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</si>
  <si>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</si>
  <si>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</si>
  <si>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</si>
  <si>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</si>
  <si>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</si>
  <si>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</si>
  <si>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</si>
  <si>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</si>
  <si>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</si>
  <si>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</si>
  <si>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</si>
  <si>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</si>
  <si>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</si>
  <si>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</si>
  <si>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</si>
  <si>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</si>
  <si>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</si>
  <si>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</si>
  <si>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</si>
  <si>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</si>
  <si>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</si>
  <si>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</si>
  <si>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</si>
  <si>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</si>
  <si>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</si>
  <si>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</si>
  <si>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</si>
  <si>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</si>
  <si>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</si>
  <si>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</si>
  <si>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</si>
  <si>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</si>
  <si>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</si>
  <si>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</si>
  <si>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</si>
  <si>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</si>
  <si>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</si>
  <si>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</si>
  <si>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</si>
  <si>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</si>
  <si>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</si>
  <si>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</si>
  <si>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</si>
  <si>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</si>
  <si>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</si>
  <si>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</si>
  <si>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</si>
  <si>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</si>
  <si>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</si>
  <si>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</si>
  <si>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</si>
  <si>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</si>
  <si>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</si>
  <si>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</si>
  <si>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</si>
  <si>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</si>
  <si>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</si>
  <si>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</si>
  <si>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</si>
  <si>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</si>
  <si>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</si>
  <si>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</si>
  <si>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</si>
  <si>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</si>
  <si>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</si>
  <si>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</si>
  <si>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</si>
  <si>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</si>
  <si>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</si>
  <si>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</si>
  <si>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</si>
  <si>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</si>
  <si>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</si>
  <si>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</si>
  <si>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</si>
  <si>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</si>
  <si>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</si>
  <si>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</si>
  <si>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</si>
  <si>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</si>
  <si>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</si>
  <si>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</si>
  <si>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</si>
  <si>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</si>
  <si>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</si>
  <si>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</si>
  <si>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</si>
  <si>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</si>
  <si>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</si>
  <si>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</si>
  <si>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</si>
  <si>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</si>
  <si>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</si>
  <si>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</si>
  <si>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</si>
  <si>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</si>
  <si>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</si>
  <si>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</si>
  <si>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</si>
  <si>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</si>
  <si>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</si>
  <si>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</si>
  <si>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</si>
  <si>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</si>
  <si>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</si>
  <si>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</si>
  <si>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</si>
  <si>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</si>
  <si>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</si>
  <si>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</si>
  <si>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</si>
  <si>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</si>
  <si>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</si>
  <si>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</si>
  <si>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</si>
  <si>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</si>
  <si>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</si>
  <si>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</si>
  <si>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</si>
  <si>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</si>
  <si>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</si>
  <si>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</si>
  <si>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</si>
  <si>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</si>
  <si>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</si>
  <si>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</si>
  <si>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</si>
  <si>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</si>
  <si>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</si>
  <si>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</si>
  <si>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</si>
  <si>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</si>
  <si>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</si>
  <si>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</si>
  <si>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</si>
  <si>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</si>
  <si>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</si>
  <si>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</si>
  <si>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</si>
  <si>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</si>
  <si>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</si>
  <si>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</si>
  <si>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</si>
  <si>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</si>
  <si>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</si>
  <si>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</si>
  <si>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</si>
  <si>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</si>
  <si>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</si>
  <si>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</si>
  <si>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</si>
  <si>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</si>
  <si>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</si>
  <si>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</si>
  <si>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</si>
  <si>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</si>
  <si>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</si>
  <si>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</si>
  <si>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</si>
  <si>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</si>
  <si>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</si>
  <si>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</si>
  <si>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</si>
  <si>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</si>
  <si>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</si>
  <si>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</si>
  <si>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</si>
  <si>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</si>
  <si>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</si>
  <si>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</si>
  <si>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</si>
  <si>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</si>
  <si>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</si>
  <si>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</si>
  <si>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</si>
  <si>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</si>
  <si>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</si>
  <si>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</si>
  <si>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</si>
  <si>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</si>
  <si>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</si>
  <si>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</si>
  <si>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</si>
  <si>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</si>
  <si>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</si>
  <si>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</si>
  <si>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</si>
  <si>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</si>
  <si>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</si>
  <si>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</si>
  <si>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</si>
  <si>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</si>
  <si>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</si>
  <si>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</si>
  <si>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</si>
  <si>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</si>
  <si>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</si>
  <si>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</si>
  <si>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</si>
  <si>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</si>
  <si>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</si>
  <si>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</si>
  <si>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</si>
  <si>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</si>
  <si>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</si>
  <si>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</si>
  <si>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</si>
  <si>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</si>
  <si>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</si>
  <si>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</si>
  <si>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</si>
  <si>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</si>
  <si>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</si>
  <si>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</si>
  <si>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</si>
  <si>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</si>
  <si>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</si>
  <si>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</si>
  <si>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</si>
  <si>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</si>
  <si>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</si>
  <si>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</si>
  <si>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</si>
  <si>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</si>
  <si>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</si>
  <si>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</si>
  <si>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</si>
  <si>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</si>
  <si>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</si>
  <si>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</si>
  <si>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</si>
  <si>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</si>
  <si>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</si>
  <si>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</si>
  <si>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</si>
  <si>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</si>
  <si>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</si>
  <si>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</si>
  <si>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</si>
  <si>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</si>
  <si>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</si>
  <si>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</si>
  <si>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</si>
  <si>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</si>
  <si>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</si>
  <si>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</si>
  <si>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</si>
  <si>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</si>
  <si>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</si>
  <si>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</si>
  <si>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</si>
  <si>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</si>
  <si>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</si>
  <si>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</si>
  <si>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</si>
  <si>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</si>
  <si>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</si>
  <si>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</si>
  <si>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</si>
  <si>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</si>
  <si>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</si>
  <si>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</si>
  <si>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</si>
  <si>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</si>
  <si>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</si>
  <si>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</si>
  <si>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</si>
  <si>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</si>
  <si>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</si>
  <si>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</si>
  <si>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</si>
  <si>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</si>
  <si>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</si>
  <si>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</si>
  <si>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</si>
  <si>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</si>
  <si>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</si>
  <si>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</si>
  <si>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</si>
  <si>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</si>
  <si>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</si>
  <si>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</si>
  <si>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</si>
  <si>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</si>
  <si>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</si>
  <si>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</si>
  <si>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</si>
  <si>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</si>
  <si>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</si>
  <si>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</si>
  <si>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</si>
  <si>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</si>
  <si>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</si>
  <si>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</si>
  <si>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</si>
  <si>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</si>
  <si>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</si>
  <si>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</si>
  <si>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</si>
  <si>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</si>
  <si>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</si>
  <si>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</si>
  <si>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</si>
  <si>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</si>
  <si>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</si>
  <si>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</si>
  <si>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</si>
  <si>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</si>
  <si>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</si>
  <si>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</si>
  <si>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</si>
  <si>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</si>
  <si>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</si>
  <si>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</si>
  <si>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</si>
  <si>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</si>
  <si>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</si>
  <si>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</si>
  <si>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</si>
  <si>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</si>
  <si>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</si>
  <si>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</si>
  <si>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</si>
  <si>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</si>
  <si>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</si>
  <si>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</si>
  <si>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</si>
  <si>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</si>
  <si>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</si>
  <si>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</si>
  <si>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</si>
  <si>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</si>
  <si>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</si>
  <si>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</si>
  <si>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</si>
  <si>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</si>
  <si>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</si>
  <si>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</si>
  <si>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</si>
  <si>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</si>
  <si>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</si>
  <si>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</si>
  <si>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</si>
  <si>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</si>
  <si>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</si>
  <si>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</si>
  <si>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</si>
  <si>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</si>
  <si>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</si>
  <si>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</si>
  <si>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</si>
  <si>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</si>
  <si>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</si>
  <si>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</si>
  <si>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</si>
  <si>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</si>
  <si>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</si>
  <si>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</si>
  <si>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</si>
  <si>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</si>
  <si>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</si>
  <si>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</si>
  <si>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</si>
  <si>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</si>
  <si>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</si>
  <si>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</si>
  <si>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</si>
  <si>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</si>
  <si>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</si>
  <si>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</si>
  <si>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</si>
  <si>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</si>
  <si>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</si>
  <si>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</si>
  <si>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</si>
  <si>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</si>
  <si>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</si>
  <si>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</si>
  <si>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</si>
  <si>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</si>
  <si>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</si>
  <si>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</si>
  <si>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</si>
  <si>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</si>
  <si>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</si>
  <si>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</si>
  <si>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</si>
  <si>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</si>
  <si>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</si>
  <si>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</si>
  <si>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</si>
  <si>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</si>
  <si>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</si>
  <si>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</si>
  <si>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</si>
  <si>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</si>
  <si>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</si>
  <si>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</si>
  <si>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</si>
  <si>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</si>
  <si>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</si>
  <si>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</si>
  <si>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</si>
  <si>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</si>
  <si>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</si>
  <si>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</si>
  <si>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</si>
  <si>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</si>
  <si>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</si>
  <si>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</si>
  <si>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</si>
  <si>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</si>
  <si>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</si>
  <si>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</si>
  <si>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</si>
  <si>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</si>
  <si>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</si>
  <si>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</si>
  <si>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</si>
  <si>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</si>
  <si>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</si>
  <si>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</si>
  <si>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</si>
  <si>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</si>
  <si>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</si>
  <si>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</si>
  <si>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</si>
  <si>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</si>
  <si>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</si>
  <si>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</si>
  <si>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</si>
  <si>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</si>
  <si>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</si>
  <si>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</si>
  <si>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</si>
  <si>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</si>
  <si>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</si>
  <si>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</si>
  <si>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</si>
  <si>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</si>
  <si>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</si>
  <si>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</si>
  <si>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</si>
  <si>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</si>
  <si>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</si>
  <si>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</si>
  <si>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</si>
  <si>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</si>
  <si>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</si>
  <si>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</si>
  <si>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</si>
  <si>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</si>
  <si>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</si>
  <si>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</si>
  <si>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</si>
  <si>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</si>
  <si>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</si>
  <si>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</si>
  <si>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</si>
  <si>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</si>
  <si>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</si>
  <si>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</si>
  <si>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</si>
  <si>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</si>
  <si>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</si>
  <si>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</si>
  <si>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</si>
  <si>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</si>
  <si>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</si>
  <si>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</si>
  <si>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</si>
  <si>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</si>
  <si>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</si>
  <si>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</si>
  <si>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</si>
  <si>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</si>
  <si>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</si>
  <si>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</si>
  <si>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</si>
  <si>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</si>
  <si>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</si>
  <si>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</si>
  <si>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</si>
  <si>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</si>
  <si>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</si>
  <si>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</si>
  <si>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</si>
  <si>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</si>
  <si>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</si>
  <si>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</si>
  <si>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</si>
  <si>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</si>
  <si>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</si>
  <si>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</si>
  <si>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</si>
  <si>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</si>
  <si>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</si>
  <si>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</si>
  <si>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</si>
  <si>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</si>
  <si>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</si>
  <si>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</si>
  <si>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</si>
  <si>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</si>
  <si>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</si>
  <si>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</si>
  <si>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</si>
  <si>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</si>
  <si>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</si>
  <si>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</si>
  <si>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</si>
  <si>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</si>
  <si>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</si>
  <si>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</si>
  <si>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</si>
  <si>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</si>
  <si>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</si>
  <si>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</si>
  <si>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</si>
  <si>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</si>
  <si>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</si>
  <si>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</si>
  <si>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</si>
  <si>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</si>
  <si>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</si>
  <si>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</si>
  <si>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</si>
  <si>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</si>
  <si>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</si>
  <si>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</si>
  <si>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</si>
  <si>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</si>
  <si>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</si>
  <si>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</si>
  <si>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</si>
  <si>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</si>
  <si>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</si>
  <si>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</si>
  <si>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</si>
  <si>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</si>
  <si>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</si>
  <si>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</si>
  <si>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</si>
  <si>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</si>
  <si>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</si>
  <si>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</si>
  <si>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</si>
  <si>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</si>
  <si>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</si>
  <si>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</si>
  <si>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</si>
  <si>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</si>
  <si>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</si>
  <si>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</si>
  <si>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</si>
  <si>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</si>
  <si>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</si>
  <si>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</si>
  <si>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</si>
  <si>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</si>
  <si>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</si>
  <si>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</si>
  <si>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</si>
  <si>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</si>
  <si>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</si>
  <si>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</si>
  <si>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</si>
  <si>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</si>
  <si>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</si>
  <si>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</si>
  <si>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</si>
  <si>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</si>
  <si>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</si>
  <si>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</si>
  <si>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</si>
  <si>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</si>
  <si>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</si>
  <si>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</si>
  <si>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</si>
  <si>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</si>
  <si>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</si>
  <si>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</si>
  <si>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</si>
  <si>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</si>
  <si>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</si>
  <si>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</si>
  <si>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</si>
  <si>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</si>
  <si>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</si>
  <si>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</si>
  <si>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</si>
  <si>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</si>
  <si>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</si>
  <si>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</si>
  <si>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</si>
  <si>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</si>
  <si>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</si>
  <si>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</si>
  <si>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</si>
  <si>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</si>
  <si>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</si>
  <si>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</si>
  <si>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</si>
  <si>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</si>
  <si>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</si>
  <si>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</si>
  <si>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</si>
  <si>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</si>
  <si>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</si>
  <si>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</si>
  <si>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</si>
  <si>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</si>
  <si>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</si>
  <si>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</si>
  <si>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</si>
  <si>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</si>
  <si>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</si>
  <si>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</si>
  <si>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</si>
  <si>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</si>
  <si>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</si>
  <si>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</si>
  <si>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</si>
  <si>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</si>
  <si>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</si>
  <si>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</si>
  <si>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</si>
  <si>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</si>
  <si>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</si>
  <si>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</si>
  <si>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</si>
  <si>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</si>
  <si>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</si>
  <si>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</si>
  <si>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</si>
  <si>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</si>
  <si>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</si>
  <si>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</si>
  <si>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</si>
  <si>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</si>
  <si>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</si>
  <si>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</si>
  <si>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</si>
  <si>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</si>
  <si>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</si>
  <si>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</si>
  <si>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</si>
  <si>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</si>
  <si>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</si>
  <si>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</si>
  <si>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</si>
  <si>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</si>
  <si>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</si>
  <si>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</si>
  <si>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</si>
  <si>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</si>
  <si>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</si>
  <si>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</si>
  <si>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</si>
  <si>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</si>
  <si>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</si>
  <si>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</si>
  <si>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</si>
  <si>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</si>
  <si>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</si>
  <si>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</si>
  <si>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</si>
  <si>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</si>
  <si>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</si>
  <si>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</si>
  <si>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</si>
  <si>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</si>
  <si>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</si>
  <si>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</si>
  <si>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</si>
  <si>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</si>
  <si>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</si>
  <si>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</si>
  <si>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</si>
  <si>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</si>
  <si>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</si>
  <si>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</si>
  <si>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</si>
  <si>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</si>
  <si>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</si>
  <si>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</si>
  <si>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</si>
  <si>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</si>
  <si>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</si>
  <si>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</si>
  <si>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</si>
  <si>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</si>
  <si>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</si>
  <si>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</si>
  <si>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</si>
  <si>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</si>
  <si>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</si>
  <si>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</si>
  <si>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</si>
  <si>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</si>
  <si>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</si>
  <si>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</si>
  <si>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</si>
  <si>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</si>
  <si>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</si>
  <si>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</si>
  <si>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</si>
  <si>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</si>
  <si>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</si>
  <si>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</si>
  <si>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</si>
  <si>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</si>
  <si>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</si>
  <si>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</si>
  <si>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</si>
  <si>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</si>
  <si>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</si>
  <si>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</si>
  <si>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</si>
  <si>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</si>
  <si>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</si>
  <si>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</si>
  <si>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</si>
  <si>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</si>
  <si>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</si>
  <si>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</si>
  <si>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</si>
  <si>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</si>
  <si>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</si>
  <si>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</si>
  <si>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</si>
  <si>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</si>
  <si>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</si>
  <si>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</si>
  <si>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</si>
  <si>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</si>
  <si>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</si>
  <si>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</si>
  <si>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</si>
  <si>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</si>
  <si>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</si>
  <si>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</si>
  <si>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</si>
  <si>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</si>
  <si>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</si>
  <si>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</si>
  <si>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</si>
  <si>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</si>
  <si>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</si>
  <si>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</si>
  <si>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</si>
  <si>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</si>
  <si>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</si>
  <si>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</si>
  <si>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</si>
  <si>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</si>
  <si>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</si>
  <si>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</si>
  <si>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</si>
  <si>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</si>
  <si>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</si>
  <si>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</si>
  <si>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</si>
  <si>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</si>
  <si>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</si>
  <si>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</si>
  <si>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</si>
  <si>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</si>
  <si>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</si>
  <si>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</si>
  <si>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</si>
  <si>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</si>
  <si>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</si>
  <si>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</si>
  <si>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</si>
  <si>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</si>
  <si>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</si>
  <si>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</si>
  <si>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</si>
  <si>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</si>
  <si>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</si>
  <si>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</si>
  <si>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</si>
  <si>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</si>
  <si>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</si>
  <si>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</si>
  <si>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</si>
  <si>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</si>
  <si>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</si>
  <si>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</si>
  <si>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</si>
  <si>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</si>
  <si>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</si>
  <si>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</si>
  <si>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</si>
  <si>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</si>
  <si>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</si>
  <si>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</si>
  <si>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</si>
  <si>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</si>
  <si>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</si>
  <si>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</si>
  <si>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</si>
  <si>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</si>
  <si>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</si>
  <si>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</si>
  <si>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</si>
  <si>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</si>
  <si>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</si>
  <si>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</si>
  <si>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</si>
  <si>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</si>
  <si>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</si>
  <si>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</si>
  <si>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</si>
  <si>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</si>
  <si>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</si>
  <si>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</si>
  <si>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</si>
  <si>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</si>
  <si>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</si>
  <si>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</si>
  <si>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</si>
  <si>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</si>
  <si>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</si>
  <si>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</si>
  <si>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</si>
  <si>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</si>
  <si>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</si>
  <si>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</si>
  <si>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</si>
  <si>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</si>
  <si>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</si>
  <si>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</si>
  <si>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</si>
  <si>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</si>
  <si>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</si>
  <si>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</si>
  <si>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</si>
  <si>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</si>
  <si>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</si>
  <si>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</si>
  <si>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</si>
  <si>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</si>
  <si>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</si>
  <si>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</si>
  <si>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</si>
  <si>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</si>
  <si>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</si>
  <si>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</si>
  <si>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</si>
  <si>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</si>
  <si>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</si>
  <si>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</si>
  <si>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</si>
  <si>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</si>
  <si>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</si>
  <si>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</si>
  <si>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</si>
  <si>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</si>
  <si>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</si>
  <si>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</si>
  <si>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</si>
  <si>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</si>
  <si>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</si>
  <si>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</si>
  <si>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</si>
  <si>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</si>
  <si>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</si>
  <si>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</si>
  <si>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</si>
  <si>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</si>
  <si>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</si>
  <si>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</si>
  <si>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</si>
  <si>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</si>
  <si>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</si>
  <si>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</si>
  <si>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</si>
  <si>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</si>
  <si>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</si>
  <si>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</si>
  <si>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</si>
  <si>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</si>
  <si>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</si>
  <si>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</si>
  <si>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</si>
  <si>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</si>
  <si>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</si>
  <si>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</si>
  <si>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</si>
  <si>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</si>
  <si>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</si>
  <si>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</si>
  <si>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</si>
  <si>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</si>
  <si>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</si>
  <si>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</si>
  <si>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</si>
  <si>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</si>
  <si>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</si>
  <si>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</si>
  <si>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</si>
  <si>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</si>
  <si>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</si>
  <si>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</si>
  <si>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</si>
  <si>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</si>
  <si>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</si>
  <si>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</si>
  <si>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</si>
  <si>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</si>
  <si>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</si>
  <si>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</si>
  <si>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</si>
  <si>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</si>
  <si>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</si>
  <si>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</si>
  <si>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</si>
  <si>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</si>
  <si>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</si>
  <si>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</si>
  <si>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</si>
  <si>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</si>
  <si>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</si>
  <si>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</si>
  <si>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</si>
  <si>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</si>
  <si>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</si>
  <si>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</si>
  <si>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</si>
  <si>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</si>
  <si>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</si>
  <si>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</si>
  <si>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</si>
  <si>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</si>
  <si>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</si>
  <si>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</si>
  <si>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</si>
  <si>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</si>
  <si>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</si>
  <si>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</si>
  <si>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</si>
  <si>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</si>
  <si>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</si>
  <si>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</si>
  <si>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</si>
  <si>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</si>
  <si>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</si>
  <si>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</si>
  <si>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</si>
  <si>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</si>
  <si>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</si>
  <si>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</si>
  <si>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</si>
  <si>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</si>
  <si>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</si>
  <si>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</si>
  <si>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</si>
  <si>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</si>
  <si>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</si>
  <si>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</si>
  <si>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</si>
  <si>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</si>
  <si>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</si>
  <si>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</si>
  <si>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</si>
  <si>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</si>
  <si>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</si>
  <si>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</si>
  <si>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</si>
  <si>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</si>
  <si>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</si>
  <si>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</si>
  <si>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</si>
  <si>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</si>
  <si>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</si>
  <si>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</si>
  <si>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</si>
  <si>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</si>
  <si>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</si>
  <si>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</si>
  <si>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</si>
  <si>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</si>
  <si>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</si>
  <si>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</si>
  <si>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</si>
  <si>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</si>
  <si>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</si>
  <si>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</si>
  <si>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</si>
  <si>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</si>
  <si>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</si>
  <si>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</si>
  <si>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</si>
  <si>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</si>
  <si>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</si>
  <si>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</si>
  <si>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</si>
  <si>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</si>
  <si>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</si>
  <si>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</si>
  <si>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</si>
  <si>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</si>
  <si>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</si>
  <si>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</si>
  <si>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</si>
  <si>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</si>
  <si>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</si>
  <si>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</si>
  <si>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</si>
  <si>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</si>
  <si>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</si>
  <si>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</si>
  <si>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</si>
  <si>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</si>
  <si>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</si>
  <si>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</si>
  <si>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</si>
  <si>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</si>
  <si>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</si>
  <si>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</si>
  <si>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</si>
  <si>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</si>
  <si>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</si>
  <si>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</si>
  <si>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</si>
  <si>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</si>
  <si>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</si>
  <si>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</si>
  <si>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</si>
  <si>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</si>
  <si>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</si>
  <si>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</si>
  <si>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</si>
  <si>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</si>
  <si>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</si>
  <si>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</si>
  <si>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</si>
  <si>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</si>
  <si>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</si>
  <si>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</si>
  <si>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</si>
  <si>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</si>
  <si>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</si>
  <si>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</si>
  <si>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</si>
  <si>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</si>
  <si>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</si>
  <si>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</si>
  <si>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</si>
  <si>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</si>
  <si>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</si>
  <si>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</si>
  <si>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</si>
  <si>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</si>
  <si>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</si>
  <si>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</si>
  <si>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</si>
  <si>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</si>
  <si>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</si>
  <si>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</si>
  <si>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</si>
  <si>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</si>
  <si>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</si>
  <si>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</si>
  <si>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</si>
  <si>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</si>
  <si>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</si>
  <si>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</si>
  <si>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</si>
  <si>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</si>
  <si>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</si>
  <si>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</si>
  <si>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</si>
  <si>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</si>
  <si>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</si>
  <si>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</si>
  <si>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</si>
  <si>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</si>
  <si>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</si>
  <si>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</si>
  <si>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</si>
  <si>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</si>
  <si>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</si>
  <si>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</si>
  <si>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</si>
  <si>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</si>
  <si>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</si>
  <si>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</si>
  <si>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</si>
  <si>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</si>
  <si>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</si>
  <si>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</si>
  <si>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</si>
  <si>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</si>
  <si>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</si>
  <si>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</si>
  <si>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</si>
  <si>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</si>
  <si>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</si>
  <si>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</si>
  <si>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</si>
  <si>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</si>
  <si>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</si>
  <si>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</si>
  <si>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</si>
  <si>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</si>
  <si>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</si>
  <si>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</si>
  <si>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</si>
  <si>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</si>
  <si>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</si>
  <si>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</si>
  <si>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</si>
  <si>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</si>
  <si>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</si>
  <si>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</si>
  <si>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</si>
  <si>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</si>
  <si>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</si>
  <si>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</si>
  <si>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</si>
  <si>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</si>
  <si>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</si>
  <si>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</si>
  <si>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</si>
  <si>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</si>
  <si>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</si>
  <si>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</si>
  <si>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</si>
  <si>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</si>
  <si>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</si>
  <si>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</si>
  <si>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</si>
  <si>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</si>
  <si>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</si>
  <si>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</si>
  <si>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</si>
  <si>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</si>
  <si>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</si>
  <si>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</si>
  <si>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</si>
  <si>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</si>
  <si>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</si>
  <si>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</si>
  <si>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</si>
  <si>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</si>
  <si>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</si>
  <si>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</si>
  <si>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</si>
  <si>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</si>
  <si>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</si>
  <si>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</si>
  <si>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</si>
  <si>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</si>
  <si>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</si>
  <si>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</si>
  <si>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</si>
  <si>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</si>
  <si>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</si>
  <si>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</si>
  <si>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</si>
  <si>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</si>
  <si>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</si>
  <si>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</si>
  <si>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</si>
  <si>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</si>
  <si>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</si>
  <si>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</si>
  <si>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</si>
  <si>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</si>
  <si>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</si>
  <si>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</si>
  <si>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</si>
  <si>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</si>
  <si>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</si>
  <si>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</si>
  <si>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</si>
  <si>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</si>
  <si>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</si>
  <si>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</si>
  <si>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</si>
  <si>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</si>
  <si>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</si>
  <si>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</si>
  <si>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</si>
  <si>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</si>
  <si>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</si>
  <si>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</si>
  <si>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</si>
  <si>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</si>
  <si>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</si>
  <si>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</si>
  <si>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</si>
  <si>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</si>
  <si>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</si>
  <si>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</si>
  <si>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</si>
  <si>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</si>
  <si>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</si>
  <si>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</si>
  <si>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</si>
  <si>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</si>
  <si>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</si>
  <si>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</si>
  <si>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</si>
  <si>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</si>
  <si>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</si>
  <si>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</si>
  <si>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</si>
  <si>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</si>
  <si>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</si>
  <si>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</si>
  <si>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</si>
  <si>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</si>
  <si>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</si>
  <si>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</si>
  <si>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</si>
  <si>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</si>
  <si>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</si>
  <si>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</si>
  <si>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</si>
  <si>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</si>
  <si>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</si>
  <si>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</si>
  <si>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</si>
  <si>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</si>
  <si>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</si>
  <si>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</si>
  <si>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</si>
  <si>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</si>
  <si>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</si>
  <si>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</si>
  <si>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</si>
  <si>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</si>
  <si>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</si>
  <si>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</si>
  <si>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</si>
  <si>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</si>
  <si>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</si>
  <si>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</si>
  <si>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</si>
  <si>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</si>
  <si>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</si>
  <si>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</si>
  <si>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</si>
  <si>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</si>
  <si>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</si>
  <si>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</si>
  <si>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</si>
  <si>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</si>
  <si>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</si>
  <si>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</si>
  <si>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</si>
  <si>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</si>
  <si>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</si>
  <si>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</si>
  <si>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</si>
  <si>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</si>
  <si>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</si>
  <si>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</si>
  <si>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</si>
  <si>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</si>
  <si>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</si>
  <si>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</si>
  <si>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</si>
  <si>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</si>
  <si>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</si>
  <si>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</si>
  <si>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</si>
  <si>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</si>
  <si>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</si>
  <si>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</si>
  <si>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</si>
  <si>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</si>
  <si>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</si>
  <si>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</si>
  <si>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</si>
  <si>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</si>
  <si>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</si>
  <si>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</si>
  <si>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</si>
  <si>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</si>
  <si>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</si>
  <si>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</si>
  <si>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</si>
  <si>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</si>
  <si>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</si>
  <si>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</si>
  <si>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</si>
  <si>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</si>
  <si>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</si>
  <si>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</si>
  <si>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</si>
  <si>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</si>
  <si>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</si>
  <si>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</si>
  <si>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</si>
  <si>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</si>
  <si>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</si>
  <si>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</si>
  <si>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</si>
  <si>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</si>
  <si>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</si>
  <si>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</si>
  <si>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</si>
  <si>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</si>
  <si>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</si>
  <si>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</si>
  <si>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</si>
  <si>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</si>
  <si>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</si>
  <si>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</si>
  <si>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</si>
  <si>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</si>
  <si>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</si>
  <si>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</si>
  <si>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</si>
  <si>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</si>
  <si>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</si>
  <si>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</si>
  <si>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</si>
  <si>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</si>
  <si>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</si>
  <si>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</si>
  <si>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</si>
  <si>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</si>
  <si>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</si>
  <si>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</si>
  <si>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</si>
  <si>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</si>
  <si>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</si>
  <si>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</si>
  <si>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</si>
  <si>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</si>
  <si>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</si>
  <si>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</si>
  <si>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</si>
  <si>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</si>
  <si>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</si>
  <si>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</si>
  <si>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</si>
  <si>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</si>
  <si>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</si>
  <si>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</si>
  <si>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</si>
  <si>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</si>
  <si>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</si>
  <si>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</si>
  <si>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</si>
  <si>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</si>
  <si>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</si>
  <si>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</si>
  <si>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</si>
  <si>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</si>
  <si>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</si>
  <si>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</si>
  <si>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</si>
  <si>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</si>
  <si>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</si>
  <si>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</si>
  <si>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</si>
  <si>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</si>
  <si>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</si>
  <si>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</si>
  <si>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</si>
  <si>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</si>
  <si>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</si>
  <si>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</si>
  <si>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</si>
  <si>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</si>
  <si>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</si>
  <si>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</si>
  <si>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</si>
  <si>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</si>
  <si>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</si>
  <si>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</si>
  <si>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</si>
  <si>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</si>
  <si>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</si>
  <si>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</si>
  <si>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</si>
  <si>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</si>
  <si>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</si>
  <si>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</si>
  <si>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</si>
  <si>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</si>
  <si>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</si>
  <si>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</si>
  <si>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</si>
  <si>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</si>
  <si>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</si>
  <si>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</si>
  <si>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</si>
  <si>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</si>
  <si>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</si>
  <si>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</si>
  <si>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</si>
  <si>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</si>
  <si>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</si>
  <si>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</si>
  <si>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</si>
  <si>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</si>
  <si>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</si>
  <si>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</si>
  <si>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</si>
  <si>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</si>
  <si>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</si>
  <si>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</si>
  <si>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</si>
  <si>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</si>
  <si>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</si>
  <si>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</si>
  <si>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</si>
  <si>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</si>
  <si>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</si>
  <si>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</si>
  <si>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</si>
  <si>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</si>
  <si>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</si>
  <si>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</si>
  <si>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</si>
  <si>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</si>
  <si>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</si>
  <si>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</si>
  <si>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</si>
  <si>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</si>
  <si>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</si>
  <si>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</si>
  <si>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</si>
  <si>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</si>
  <si>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</si>
  <si>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</si>
  <si>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</si>
  <si>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</si>
  <si>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</si>
  <si>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</si>
  <si>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</si>
  <si>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</si>
  <si>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</si>
  <si>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</si>
  <si>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</si>
  <si>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</si>
  <si>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</si>
  <si>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</si>
  <si>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</si>
  <si>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</si>
  <si>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</si>
  <si>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</si>
  <si>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</si>
  <si>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</si>
  <si>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</si>
  <si>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</si>
  <si>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</si>
  <si>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</si>
  <si>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</si>
  <si>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</si>
  <si>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</si>
  <si>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</si>
  <si>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</si>
  <si>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</si>
  <si>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</si>
  <si>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</si>
  <si>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</si>
  <si>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</si>
  <si>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</si>
  <si>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</si>
  <si>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</si>
  <si>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</si>
  <si>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</si>
  <si>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</si>
  <si>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</si>
  <si>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</si>
  <si>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</si>
  <si>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</si>
  <si>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</si>
  <si>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</si>
  <si>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</si>
  <si>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</si>
  <si>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</si>
  <si>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</si>
  <si>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</si>
  <si>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</si>
  <si>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</si>
  <si>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</si>
  <si>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</si>
  <si>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</si>
  <si>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</si>
  <si>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</si>
  <si>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</si>
  <si>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</si>
  <si>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</si>
  <si>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</si>
  <si>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</si>
  <si>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</si>
  <si>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</si>
  <si>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</si>
  <si>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</si>
  <si>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</si>
  <si>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</si>
  <si>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</si>
  <si>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</si>
  <si>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</si>
  <si>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</si>
  <si>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</si>
  <si>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</si>
  <si>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</si>
  <si>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</si>
  <si>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</si>
  <si>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</si>
  <si>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</si>
  <si>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</si>
  <si>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</si>
  <si>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</si>
  <si>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</si>
  <si>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</si>
  <si>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</si>
  <si>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</si>
  <si>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</si>
  <si>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</si>
  <si>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</si>
  <si>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</si>
  <si>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</si>
  <si>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</si>
  <si>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</si>
  <si>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</si>
  <si>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</si>
  <si>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</si>
  <si>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</si>
  <si>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</si>
  <si>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</si>
  <si>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</si>
  <si>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</si>
  <si>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</si>
  <si>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</si>
  <si>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</si>
  <si>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</si>
  <si>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</si>
  <si>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</si>
  <si>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</si>
  <si>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</si>
  <si>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</si>
  <si>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</si>
  <si>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</si>
  <si>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</si>
  <si>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</si>
  <si>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</si>
  <si>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</si>
  <si>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</si>
  <si>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</si>
  <si>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</si>
  <si>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</si>
  <si>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</si>
  <si>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</si>
  <si>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</si>
  <si>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</si>
  <si>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</si>
  <si>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</si>
  <si>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</si>
  <si>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</si>
  <si>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</si>
  <si>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</si>
  <si>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</si>
  <si>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</si>
  <si>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</si>
  <si>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</si>
  <si>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</si>
  <si>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</si>
  <si>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</si>
  <si>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</si>
  <si>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</si>
  <si>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</si>
  <si>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</si>
  <si>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</si>
  <si>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</si>
  <si>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</si>
  <si>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</si>
  <si>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</si>
  <si>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</si>
  <si>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</si>
  <si>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</si>
  <si>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</si>
  <si>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</si>
  <si>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</si>
  <si>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</si>
  <si>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</si>
  <si>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</si>
  <si>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</si>
  <si>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</si>
  <si>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</si>
  <si>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</si>
  <si>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</si>
  <si>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</si>
  <si>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</si>
  <si>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</si>
  <si>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</si>
  <si>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</si>
  <si>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</si>
  <si>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</si>
  <si>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</si>
  <si>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</si>
  <si>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</si>
  <si>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</si>
  <si>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</si>
  <si>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</si>
  <si>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</si>
  <si>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</si>
  <si>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</si>
  <si>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</si>
  <si>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</si>
  <si>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</si>
  <si>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</si>
  <si>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</si>
  <si>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</si>
  <si>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</si>
  <si>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</si>
  <si>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</si>
  <si>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</si>
  <si>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</si>
  <si>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</si>
  <si>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</si>
  <si>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</si>
  <si>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</si>
  <si>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</si>
  <si>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</si>
  <si>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</si>
  <si>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</si>
  <si>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</si>
  <si>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</si>
  <si>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</si>
  <si>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</si>
  <si>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</si>
  <si>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</si>
  <si>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</si>
  <si>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</si>
  <si>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</si>
  <si>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</si>
  <si>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</si>
  <si>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</si>
  <si>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</si>
  <si>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</si>
  <si>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</si>
  <si>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</si>
  <si>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</si>
  <si>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</si>
  <si>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</si>
  <si>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</si>
  <si>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</si>
  <si>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</si>
  <si>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</si>
  <si>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</si>
  <si>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</si>
  <si>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</si>
  <si>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</si>
  <si>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</si>
  <si>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</si>
  <si>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</si>
  <si>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</si>
  <si>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</si>
  <si>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</si>
  <si>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</si>
  <si>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</si>
  <si>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</si>
  <si>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</si>
  <si>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</si>
  <si>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</si>
  <si>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</si>
  <si>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</si>
  <si>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</si>
  <si>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</si>
  <si>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</si>
  <si>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</si>
  <si>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</si>
  <si>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</si>
  <si>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</si>
  <si>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</si>
  <si>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</si>
  <si>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</si>
  <si>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</si>
  <si>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</si>
  <si>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</si>
  <si>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</si>
  <si>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</si>
  <si>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</si>
  <si>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</si>
  <si>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</si>
  <si>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</si>
  <si>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</si>
  <si>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</si>
  <si>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</si>
  <si>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</si>
  <si>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</si>
  <si>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</si>
  <si>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</si>
  <si>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</si>
  <si>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</si>
  <si>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</si>
  <si>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</si>
  <si>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</si>
  <si>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</si>
  <si>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</si>
  <si>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</si>
  <si>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</si>
  <si>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</si>
  <si>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</si>
  <si>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</si>
  <si>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</si>
  <si>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</si>
  <si>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</si>
  <si>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</si>
  <si>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</si>
  <si>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</si>
  <si>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</si>
  <si>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</si>
  <si>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</si>
  <si>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</si>
  <si>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</si>
  <si>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</si>
  <si>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</si>
  <si>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</si>
  <si>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</si>
  <si>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</si>
  <si>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</si>
  <si>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</si>
  <si>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</si>
  <si>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</si>
  <si>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</si>
  <si>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</si>
  <si>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</si>
  <si>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</si>
  <si>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</si>
  <si>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</si>
  <si>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</si>
  <si>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</si>
  <si>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</si>
  <si>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</si>
  <si>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</si>
  <si>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</si>
  <si>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</si>
  <si>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</si>
  <si>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</si>
  <si>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</si>
  <si>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</si>
  <si>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</si>
  <si>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</si>
  <si>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</si>
  <si>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</si>
  <si>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</si>
  <si>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</si>
  <si>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</si>
  <si>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</si>
  <si>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</si>
  <si>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</si>
  <si>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</si>
  <si>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</si>
  <si>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</si>
  <si>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</si>
  <si>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</si>
  <si>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</si>
  <si>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</si>
  <si>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</si>
  <si>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</si>
  <si>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</si>
  <si>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</si>
  <si>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</si>
  <si>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</si>
  <si>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</si>
  <si>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</si>
  <si>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</si>
  <si>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</si>
  <si>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</si>
  <si>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</si>
  <si>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</si>
  <si>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</si>
  <si>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</si>
  <si>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</si>
  <si>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</si>
  <si>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</si>
  <si>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</si>
  <si>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</si>
  <si>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</si>
  <si>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</si>
  <si>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</si>
  <si>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</si>
  <si>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</si>
  <si>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</si>
  <si>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</si>
  <si>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</si>
  <si>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</si>
  <si>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</si>
  <si>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</si>
  <si>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</si>
  <si>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</si>
  <si>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</si>
  <si>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</si>
  <si>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</si>
  <si>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</si>
  <si>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</si>
  <si>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</si>
  <si>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</si>
  <si>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</si>
  <si>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</si>
  <si>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</si>
  <si>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</si>
  <si>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</si>
  <si>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</si>
  <si>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</si>
  <si>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</si>
  <si>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</si>
  <si>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</si>
  <si>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</si>
  <si>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</si>
  <si>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</si>
  <si>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</si>
  <si>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</si>
  <si>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</si>
  <si>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</si>
  <si>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</si>
  <si>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</si>
  <si>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</si>
  <si>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</si>
  <si>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</si>
  <si>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</si>
  <si>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</si>
  <si>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</si>
  <si>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</si>
  <si>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</si>
  <si>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</si>
  <si>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</si>
  <si>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</si>
  <si>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</si>
  <si>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</si>
  <si>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</si>
  <si>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</si>
  <si>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</si>
  <si>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</si>
  <si>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</si>
  <si>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</si>
  <si>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</si>
  <si>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</si>
  <si>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</si>
  <si>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</si>
  <si>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</si>
  <si>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</si>
  <si>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</si>
  <si>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</si>
  <si>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</si>
  <si>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</si>
  <si>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</si>
  <si>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</si>
  <si>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</si>
  <si>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</si>
  <si>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</si>
  <si>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</si>
  <si>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</si>
  <si>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</si>
  <si>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</si>
  <si>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</si>
  <si>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</si>
  <si>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</si>
  <si>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</si>
  <si>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</si>
  <si>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</si>
  <si>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</si>
  <si>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</si>
  <si>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</si>
  <si>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</si>
  <si>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</si>
  <si>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</si>
  <si>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</si>
  <si>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</si>
  <si>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</si>
  <si>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</si>
  <si>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</si>
  <si>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</si>
  <si>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</si>
  <si>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</si>
  <si>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</si>
  <si>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</si>
  <si>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</si>
  <si>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</si>
  <si>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</si>
  <si>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</si>
  <si>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</si>
  <si>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</si>
  <si>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</si>
  <si>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</si>
  <si>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</si>
  <si>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</si>
  <si>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</si>
  <si>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</si>
  <si>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</si>
  <si>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</si>
  <si>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</si>
  <si>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</si>
  <si>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</si>
  <si>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</si>
  <si>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</si>
  <si>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</si>
  <si>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</si>
  <si>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</si>
  <si>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</si>
  <si>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</si>
  <si>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</si>
  <si>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</si>
  <si>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</si>
  <si>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</si>
  <si>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</si>
  <si>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</si>
  <si>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</si>
  <si>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</si>
  <si>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</si>
  <si>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</si>
  <si>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</si>
  <si>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</si>
  <si>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</si>
  <si>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</si>
  <si>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</si>
  <si>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</si>
  <si>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</si>
  <si>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</si>
  <si>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</si>
  <si>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</si>
  <si>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</si>
  <si>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</si>
  <si>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</si>
  <si>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</si>
  <si>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</si>
  <si>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</si>
  <si>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</si>
  <si>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</si>
  <si>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</si>
  <si>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</si>
  <si>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</si>
  <si>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</si>
  <si>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</si>
  <si>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</si>
  <si>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</si>
  <si>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</si>
  <si>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</si>
  <si>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</si>
  <si>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</si>
  <si>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</si>
  <si>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</si>
  <si>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</si>
  <si>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</si>
  <si>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</si>
  <si>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</si>
  <si>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</si>
  <si>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</si>
  <si>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</si>
  <si>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</si>
  <si>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</si>
  <si>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</si>
  <si>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</si>
  <si>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</si>
  <si>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</si>
  <si>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</si>
  <si>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</si>
  <si>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</si>
  <si>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</si>
  <si>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</si>
  <si>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</si>
  <si>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</si>
  <si>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</si>
  <si>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</si>
  <si>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</si>
  <si>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</si>
  <si>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</si>
  <si>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</si>
  <si>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</si>
  <si>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</si>
  <si>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</si>
  <si>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</si>
  <si>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</si>
  <si>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</si>
  <si>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</si>
  <si>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</si>
  <si>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</si>
  <si>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</si>
  <si>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</si>
  <si>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</si>
  <si>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</si>
  <si>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</si>
  <si>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</si>
  <si>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</si>
  <si>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</si>
  <si>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</si>
  <si>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</si>
  <si>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</si>
  <si>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</si>
  <si>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</si>
  <si>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</si>
  <si>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</si>
  <si>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</si>
  <si>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</si>
  <si>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</si>
  <si>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</si>
  <si>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</si>
  <si>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</si>
  <si>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</si>
  <si>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</si>
  <si>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</si>
  <si>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</si>
  <si>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</si>
  <si>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</si>
  <si>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</si>
  <si>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</si>
  <si>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</si>
  <si>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</si>
  <si>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</si>
  <si>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</si>
  <si>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</si>
  <si>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</si>
  <si>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</si>
  <si>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</si>
  <si>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</si>
  <si>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</si>
  <si>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</si>
  <si>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</si>
  <si>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</si>
  <si>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</si>
  <si>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</si>
  <si>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</si>
  <si>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</si>
  <si>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</si>
  <si>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</si>
  <si>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</si>
  <si>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</si>
  <si>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</si>
  <si>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</si>
  <si>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</si>
  <si>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</si>
  <si>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</si>
  <si>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</si>
  <si>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</si>
  <si>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</si>
  <si>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</si>
  <si>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</si>
  <si>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</si>
  <si>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</si>
  <si>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</si>
  <si>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</si>
  <si>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</si>
  <si>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</si>
  <si>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</si>
  <si>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</si>
  <si>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</si>
  <si>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</si>
  <si>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</si>
  <si>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</si>
  <si>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</si>
  <si>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</si>
  <si>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</si>
  <si>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</si>
  <si>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</si>
  <si>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</si>
  <si>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</si>
  <si>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</si>
  <si>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</si>
  <si>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</si>
  <si>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</si>
  <si>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</si>
  <si>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</si>
  <si>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</si>
  <si>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</si>
  <si>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</si>
  <si>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</si>
  <si>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</si>
  <si>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</si>
  <si>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</si>
  <si>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</si>
  <si>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</si>
  <si>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</si>
  <si>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</si>
  <si>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</si>
  <si>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</si>
  <si>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</si>
  <si>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</si>
  <si>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</si>
  <si>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</si>
  <si>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</si>
  <si>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</si>
  <si>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</si>
  <si>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</si>
  <si>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</si>
  <si>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</si>
  <si>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</si>
  <si>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</si>
  <si>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</si>
  <si>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</si>
  <si>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</si>
  <si>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</si>
  <si>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</si>
  <si>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</si>
  <si>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</si>
  <si>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</si>
  <si>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</si>
  <si>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</si>
  <si>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</si>
  <si>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</si>
  <si>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</si>
  <si>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</si>
  <si>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</si>
  <si>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</si>
  <si>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</si>
  <si>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</si>
  <si>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</si>
  <si>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</si>
  <si>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</si>
  <si>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</si>
  <si>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</si>
  <si>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</si>
  <si>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</si>
  <si>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</si>
  <si>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</si>
  <si>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</si>
  <si>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</si>
  <si>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</si>
  <si>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</si>
  <si>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</si>
  <si>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</si>
  <si>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</si>
  <si>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</si>
  <si>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</si>
  <si>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</si>
  <si>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</si>
  <si>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</si>
  <si>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</si>
  <si>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</si>
  <si>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</si>
  <si>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</si>
  <si>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</si>
  <si>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</si>
  <si>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</si>
  <si>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</si>
  <si>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</si>
  <si>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</si>
  <si>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</si>
  <si>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</si>
  <si>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</si>
  <si>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</si>
  <si>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</si>
  <si>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</si>
  <si>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</si>
  <si>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</si>
  <si>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</si>
  <si>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</si>
  <si>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</si>
  <si>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</si>
  <si>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</si>
  <si>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</si>
  <si>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</si>
  <si>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</si>
  <si>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</si>
  <si>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</si>
  <si>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</si>
  <si>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</si>
  <si>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</si>
  <si>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</si>
  <si>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</si>
  <si>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</si>
  <si>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</si>
  <si>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</si>
  <si>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</si>
  <si>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</si>
  <si>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</si>
  <si>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</si>
  <si>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</si>
  <si>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</si>
  <si>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</si>
  <si>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</si>
  <si>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</si>
  <si>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</si>
  <si>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</si>
  <si>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</si>
  <si>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</si>
  <si>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</si>
  <si>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</si>
  <si>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</si>
  <si>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</si>
  <si>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</si>
  <si>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</si>
  <si>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</si>
  <si>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</si>
  <si>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</si>
  <si>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</si>
  <si>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</si>
  <si>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</si>
  <si>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</si>
  <si>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</si>
  <si>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</si>
  <si>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</si>
  <si>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</si>
  <si>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</si>
  <si>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</si>
  <si>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</si>
  <si>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</si>
  <si>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</si>
  <si>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</si>
  <si>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</si>
  <si>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</si>
  <si>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</si>
  <si>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</si>
  <si>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</si>
  <si>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</si>
  <si>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</si>
  <si>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</si>
  <si>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</si>
  <si>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</si>
  <si>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</si>
  <si>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</si>
  <si>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</si>
  <si>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</si>
  <si>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</si>
  <si>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</si>
  <si>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</si>
  <si>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</si>
  <si>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</si>
  <si>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</si>
  <si>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</si>
  <si>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</si>
  <si>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</si>
  <si>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</si>
  <si>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</si>
  <si>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</si>
  <si>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</si>
  <si>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</si>
  <si>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</si>
  <si>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</si>
  <si>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</si>
  <si>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</si>
  <si>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</si>
  <si>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</si>
  <si>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</si>
  <si>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</si>
  <si>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</si>
  <si>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</si>
  <si>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</si>
  <si>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</si>
  <si>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</si>
  <si>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</si>
  <si>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</si>
  <si>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</si>
  <si>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</si>
  <si>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</si>
  <si>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</si>
  <si>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</si>
  <si>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</si>
  <si>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</si>
  <si>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</si>
  <si>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</si>
  <si>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</si>
  <si>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</si>
  <si>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</si>
  <si>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</si>
  <si>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</si>
  <si>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</si>
  <si>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</si>
  <si>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</si>
  <si>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</si>
  <si>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</si>
  <si>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</si>
  <si>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</si>
  <si>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</si>
  <si>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</si>
  <si>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</si>
  <si>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</si>
  <si>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</si>
  <si>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</si>
  <si>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</si>
  <si>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</si>
  <si>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</si>
  <si>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</si>
  <si>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</si>
  <si>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</si>
  <si>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</si>
  <si>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</si>
  <si>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</si>
  <si>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</si>
  <si>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</si>
  <si>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</si>
  <si>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</si>
  <si>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</si>
  <si>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</si>
  <si>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</si>
  <si>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</si>
  <si>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</si>
  <si>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</si>
  <si>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</si>
  <si>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</si>
  <si>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</si>
  <si>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</si>
  <si>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</si>
  <si>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</si>
  <si>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</si>
  <si>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</si>
  <si>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</si>
  <si>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</si>
  <si>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</si>
  <si>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</si>
  <si>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</si>
  <si>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</si>
  <si>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</si>
  <si>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</si>
  <si>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</si>
  <si>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</si>
  <si>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</si>
  <si>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</si>
  <si>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</si>
  <si>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</si>
  <si>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</si>
  <si>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</si>
  <si>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</si>
  <si>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</si>
  <si>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</si>
  <si>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</si>
  <si>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</si>
  <si>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</si>
  <si>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</si>
  <si>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</si>
  <si>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</si>
  <si>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</si>
  <si>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</si>
  <si>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</si>
  <si>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</si>
  <si>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</si>
  <si>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</si>
  <si>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</si>
  <si>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</si>
  <si>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</si>
  <si>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</si>
  <si>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</si>
  <si>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</si>
  <si>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</si>
  <si>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</si>
  <si>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</si>
  <si>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</si>
  <si>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</si>
  <si>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</si>
  <si>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</si>
  <si>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</si>
  <si>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</si>
  <si>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</si>
  <si>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</si>
  <si>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</si>
  <si>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</si>
  <si>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</si>
  <si>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</si>
  <si>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</si>
  <si>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</si>
  <si>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</si>
  <si>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</si>
  <si>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</si>
  <si>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</si>
  <si>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</si>
  <si>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</si>
  <si>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</si>
  <si>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</si>
  <si>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</si>
  <si>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</si>
  <si>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</si>
  <si>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</si>
  <si>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</si>
  <si>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</si>
  <si>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</si>
  <si>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</si>
  <si>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</si>
  <si>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</si>
  <si>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</si>
  <si>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</si>
  <si>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</si>
  <si>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</si>
  <si>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</si>
  <si>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</si>
  <si>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</si>
  <si>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</si>
  <si>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</si>
  <si>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</si>
  <si>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</si>
  <si>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</si>
  <si>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</si>
  <si>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</si>
  <si>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</si>
  <si>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</si>
  <si>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</si>
  <si>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</si>
  <si>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</si>
  <si>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</si>
  <si>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</si>
  <si>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</si>
  <si>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</si>
  <si>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</si>
  <si>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</si>
  <si>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</si>
  <si>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</si>
  <si>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</si>
  <si>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</si>
  <si>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</si>
  <si>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</si>
  <si>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</si>
  <si>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</si>
  <si>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</si>
  <si>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</si>
  <si>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</si>
  <si>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</si>
  <si>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</si>
  <si>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</si>
  <si>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</si>
  <si>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</si>
  <si>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</si>
  <si>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</si>
  <si>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</si>
  <si>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</si>
  <si>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</si>
  <si>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</si>
  <si>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</si>
  <si>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</si>
  <si>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</si>
  <si>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</si>
  <si>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</si>
  <si>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</si>
  <si>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</si>
  <si>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</si>
  <si>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</si>
  <si>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</si>
  <si>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</si>
  <si>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</si>
  <si>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</si>
  <si>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</si>
  <si>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</si>
  <si>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</si>
  <si>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</si>
  <si>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</si>
  <si>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</si>
  <si>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</si>
  <si>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</si>
  <si>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</si>
  <si>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</si>
  <si>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</si>
  <si>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</si>
  <si>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</si>
  <si>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</si>
  <si>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</si>
  <si>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</si>
  <si>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</si>
  <si>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</si>
  <si>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</si>
  <si>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</si>
  <si>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</si>
  <si>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</si>
  <si>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</si>
  <si>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</si>
  <si>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</si>
  <si>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</si>
  <si>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</si>
  <si>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</si>
  <si>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</si>
  <si>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</si>
  <si>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</si>
  <si>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</si>
  <si>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</si>
  <si>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</si>
  <si>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</si>
  <si>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</si>
  <si>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</si>
  <si>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</si>
  <si>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</si>
  <si>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</si>
  <si>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</si>
  <si>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</si>
  <si>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</si>
  <si>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</si>
  <si>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</si>
  <si>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</si>
  <si>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</si>
  <si>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</si>
  <si>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</si>
  <si>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</si>
  <si>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</si>
  <si>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</si>
  <si>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</si>
  <si>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</si>
  <si>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</si>
  <si>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</si>
  <si>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</si>
  <si>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</si>
  <si>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</si>
  <si>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</si>
  <si>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</si>
  <si>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</si>
  <si>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</si>
  <si>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</si>
  <si>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</si>
  <si>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</si>
  <si>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</si>
  <si>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</si>
  <si>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</si>
  <si>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</si>
  <si>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</si>
  <si>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</si>
  <si>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</si>
  <si>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</si>
  <si>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</si>
  <si>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</si>
  <si>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</si>
  <si>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</si>
  <si>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</si>
  <si>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</si>
  <si>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</si>
  <si>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</si>
  <si>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</si>
  <si>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</si>
  <si>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</si>
  <si>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</si>
  <si>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</si>
  <si>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</si>
  <si>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</si>
  <si>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</si>
  <si>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</si>
  <si>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</si>
  <si>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</si>
  <si>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</si>
  <si>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</si>
  <si>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</si>
  <si>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</si>
  <si>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</si>
  <si>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</si>
  <si>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</si>
  <si>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</si>
  <si>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</si>
  <si>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</si>
  <si>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</si>
  <si>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</si>
  <si>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</si>
  <si>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</si>
  <si>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</si>
  <si>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</si>
  <si>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</si>
  <si>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</si>
  <si>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</si>
  <si>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</si>
  <si>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</si>
  <si>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</si>
  <si>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</si>
  <si>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</si>
  <si>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</si>
  <si>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</si>
  <si>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</si>
  <si>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</si>
  <si>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</si>
  <si>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</si>
  <si>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</si>
  <si>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</si>
  <si>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</si>
  <si>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</si>
  <si>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</si>
  <si>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</si>
  <si>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</si>
  <si>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</si>
  <si>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</si>
  <si>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</si>
  <si>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</si>
  <si>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</si>
  <si>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</si>
  <si>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</si>
  <si>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</si>
  <si>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</si>
  <si>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</si>
  <si>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</si>
  <si>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</si>
  <si>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</si>
  <si>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</si>
  <si>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</si>
  <si>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</si>
  <si>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</si>
  <si>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</si>
  <si>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</si>
  <si>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</si>
  <si>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</si>
  <si>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</si>
  <si>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</si>
  <si>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</si>
  <si>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</si>
  <si>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</si>
  <si>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</si>
  <si>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</si>
  <si>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</si>
  <si>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</si>
  <si>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</si>
  <si>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</si>
  <si>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</si>
  <si>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</si>
  <si>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</si>
  <si>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</si>
  <si>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</si>
  <si>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</si>
  <si>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</si>
  <si>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</si>
  <si>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</si>
  <si>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</si>
  <si>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</si>
  <si>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</si>
  <si>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</si>
  <si>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</si>
  <si>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</si>
  <si>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</si>
  <si>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</si>
  <si>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</si>
  <si>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</si>
  <si>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</si>
  <si>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</si>
  <si>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</si>
  <si>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</si>
  <si>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</si>
  <si>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</si>
  <si>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</si>
  <si>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</si>
  <si>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</si>
  <si>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</si>
  <si>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</si>
  <si>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</si>
  <si>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</si>
  <si>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</si>
  <si>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</si>
  <si>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</si>
  <si>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</si>
  <si>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</si>
  <si>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</si>
  <si>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</si>
  <si>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</si>
  <si>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</si>
  <si>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</si>
  <si>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</si>
  <si>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</si>
  <si>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</si>
  <si>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</si>
  <si>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</si>
  <si>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</si>
  <si>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</si>
  <si>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</si>
  <si>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</si>
  <si>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</si>
  <si>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</si>
  <si>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</si>
  <si>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</si>
  <si>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</si>
  <si>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</si>
  <si>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</si>
  <si>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</si>
  <si>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</si>
  <si>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</si>
  <si>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</si>
  <si>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</si>
  <si>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</si>
  <si>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</si>
  <si>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</si>
  <si>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</si>
  <si>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</si>
  <si>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</si>
  <si>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</si>
  <si>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</si>
  <si>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</si>
  <si>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</si>
  <si>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</si>
  <si>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</si>
  <si>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</si>
  <si>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</si>
  <si>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</si>
  <si>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</si>
  <si>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</si>
  <si>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</si>
  <si>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</si>
  <si>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</si>
  <si>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</si>
  <si>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</si>
  <si>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</si>
  <si>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</si>
  <si>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</si>
  <si>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</si>
  <si>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</si>
  <si>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</si>
  <si>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</si>
  <si>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</si>
  <si>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</si>
  <si>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</si>
  <si>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</si>
  <si>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</si>
  <si>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</si>
  <si>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</si>
  <si>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</si>
  <si>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</si>
  <si>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</si>
  <si>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</si>
  <si>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</si>
  <si>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</si>
  <si>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</si>
  <si>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</si>
  <si>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</si>
  <si>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</si>
  <si>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</si>
  <si>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</si>
  <si>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</si>
  <si>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</si>
  <si>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</si>
  <si>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</si>
  <si>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</si>
  <si>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</si>
  <si>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</si>
  <si>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</si>
  <si>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</si>
  <si>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</si>
  <si>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</si>
  <si>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</si>
  <si>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</si>
  <si>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</si>
  <si>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</si>
  <si>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</si>
  <si>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</si>
  <si>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</si>
  <si>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</si>
  <si>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</si>
  <si>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</si>
  <si>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</si>
  <si>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</si>
  <si>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</si>
  <si>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</si>
  <si>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</si>
  <si>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</si>
  <si>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</si>
  <si>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</si>
  <si>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</si>
  <si>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</si>
  <si>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</si>
  <si>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</si>
  <si>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</si>
  <si>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</si>
  <si>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</si>
  <si>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</si>
  <si>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</si>
  <si>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</si>
  <si>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</si>
  <si>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</si>
  <si>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</si>
  <si>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</si>
  <si>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</si>
  <si>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</si>
  <si>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</si>
  <si>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</si>
  <si>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</si>
  <si>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</si>
  <si>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</si>
  <si>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</si>
  <si>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</si>
  <si>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</si>
  <si>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</si>
  <si>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</si>
  <si>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</si>
  <si>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</si>
  <si>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</si>
  <si>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</si>
  <si>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</si>
  <si>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</si>
  <si>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</si>
  <si>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</si>
  <si>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</si>
  <si>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</si>
  <si>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</si>
  <si>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</si>
  <si>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</si>
  <si>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</si>
  <si>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</si>
  <si>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</si>
  <si>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</si>
  <si>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</si>
  <si>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</si>
  <si>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</si>
  <si>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</si>
  <si>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</si>
  <si>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</si>
  <si>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</si>
  <si>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</si>
  <si>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</si>
  <si>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</si>
  <si>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</si>
  <si>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</si>
  <si>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</si>
  <si>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</si>
  <si>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</si>
  <si>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</si>
  <si>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</si>
  <si>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</si>
  <si>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</si>
  <si>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</si>
  <si>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</si>
  <si>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</si>
  <si>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</si>
  <si>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</si>
  <si>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</si>
  <si>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</si>
  <si>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</si>
  <si>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</si>
  <si>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</si>
  <si>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</si>
  <si>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</si>
  <si>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</si>
  <si>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</si>
  <si>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</si>
  <si>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</si>
  <si>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</si>
  <si>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</si>
  <si>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</si>
  <si>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</si>
  <si>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</si>
  <si>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</si>
  <si>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</si>
  <si>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</si>
  <si>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</si>
  <si>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</si>
  <si>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</si>
  <si>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</si>
  <si>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</si>
  <si>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</si>
  <si>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</si>
  <si>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</si>
  <si>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</si>
  <si>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</si>
  <si>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</si>
  <si>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</si>
  <si>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</si>
  <si>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</si>
  <si>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</si>
  <si>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</si>
  <si>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</si>
  <si>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</si>
  <si>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</si>
  <si>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</si>
  <si>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</si>
  <si>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</si>
  <si>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</si>
  <si>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</si>
  <si>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</si>
  <si>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</si>
  <si>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</si>
  <si>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</si>
  <si>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</si>
  <si>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</si>
  <si>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</si>
  <si>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</si>
  <si>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</si>
  <si>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</si>
  <si>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</si>
  <si>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</si>
  <si>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</si>
  <si>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</si>
  <si>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</si>
  <si>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</si>
  <si>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</si>
  <si>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</si>
  <si>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</si>
  <si>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</si>
  <si>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</si>
  <si>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</si>
  <si>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</si>
  <si>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</si>
  <si>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</si>
  <si>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</si>
  <si>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</si>
  <si>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</si>
  <si>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</si>
  <si>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</si>
  <si>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</si>
  <si>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</si>
  <si>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</si>
  <si>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</si>
  <si>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</si>
  <si>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</si>
  <si>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</si>
  <si>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</si>
  <si>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</si>
  <si>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</si>
  <si>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</si>
  <si>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</si>
  <si>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</si>
  <si>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</si>
  <si>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</si>
  <si>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</si>
  <si>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</si>
  <si>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</si>
  <si>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</si>
  <si>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</si>
  <si>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</si>
  <si>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</si>
  <si>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</si>
  <si>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</si>
  <si>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</si>
  <si>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</si>
  <si>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</si>
  <si>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</si>
  <si>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</si>
  <si>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</si>
  <si>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</si>
  <si>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</si>
  <si>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</si>
  <si>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</si>
  <si>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</si>
  <si>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</si>
  <si>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</si>
  <si>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</si>
  <si>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</si>
  <si>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</si>
  <si>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</si>
  <si>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</si>
  <si>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</si>
  <si>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</si>
  <si>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</si>
  <si>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</si>
  <si>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</si>
  <si>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</si>
  <si>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</si>
  <si>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</si>
  <si>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</si>
  <si>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</si>
  <si>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</si>
  <si>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</si>
  <si>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</si>
  <si>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</si>
  <si>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</si>
  <si>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</si>
  <si>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</si>
  <si>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</si>
  <si>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</si>
  <si>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</si>
  <si>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</si>
  <si>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</si>
  <si>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</si>
  <si>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</si>
  <si>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</si>
  <si>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</si>
  <si>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</si>
  <si>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</si>
  <si>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</si>
  <si>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</si>
  <si>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</si>
  <si>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</si>
  <si>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</si>
  <si>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</si>
  <si>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</si>
  <si>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</si>
  <si>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</si>
  <si>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</si>
  <si>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</si>
  <si>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</si>
  <si>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</si>
  <si>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</si>
  <si>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</si>
  <si>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</si>
  <si>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</si>
  <si>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</si>
  <si>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</si>
  <si>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</si>
  <si>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</si>
  <si>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</si>
  <si>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</si>
  <si>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</si>
  <si>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</si>
  <si>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</si>
  <si>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</si>
  <si>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</si>
  <si>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</si>
  <si>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</si>
  <si>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</si>
  <si>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</si>
  <si>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</si>
  <si>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</si>
  <si>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</si>
  <si>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</si>
  <si>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</si>
  <si>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</si>
  <si>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</si>
  <si>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</si>
  <si>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</si>
  <si>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</si>
  <si>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</si>
  <si>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</si>
  <si>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</si>
  <si>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</si>
  <si>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</si>
  <si>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</si>
  <si>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</si>
  <si>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</si>
  <si>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</si>
  <si>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</si>
  <si>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</si>
  <si>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</si>
  <si>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</si>
  <si>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</si>
  <si>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</si>
  <si>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</si>
  <si>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</si>
  <si>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</si>
  <si>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</si>
  <si>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</si>
  <si>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</si>
  <si>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</si>
  <si>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</si>
  <si>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</si>
  <si>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</si>
  <si>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</si>
  <si>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</si>
  <si>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</si>
  <si>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</si>
  <si>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</si>
  <si>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</si>
  <si>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</si>
  <si>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</si>
  <si>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</si>
  <si>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</si>
  <si>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</si>
  <si>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</si>
  <si>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</si>
  <si>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</si>
  <si>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</si>
  <si>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</si>
  <si>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</si>
  <si>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</si>
  <si>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</si>
  <si>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</si>
  <si>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</si>
  <si>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</si>
  <si>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</si>
  <si>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</si>
  <si>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</si>
  <si>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</si>
  <si>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</si>
  <si>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</si>
  <si>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</si>
  <si>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</si>
  <si>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</si>
  <si>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</si>
  <si>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</si>
  <si>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</si>
  <si>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</si>
  <si>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</si>
  <si>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</si>
  <si>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</si>
  <si>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</si>
  <si>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</si>
  <si>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</si>
  <si>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</si>
  <si>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</si>
  <si>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</si>
  <si>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</si>
  <si>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</si>
  <si>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</si>
  <si>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</si>
  <si>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</si>
  <si>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</si>
  <si>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</si>
  <si>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</si>
  <si>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</si>
  <si>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</si>
  <si>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</si>
  <si>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</si>
  <si>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</si>
  <si>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</si>
  <si>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</si>
  <si>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</si>
  <si>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</si>
  <si>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</si>
  <si>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</si>
  <si>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</si>
  <si>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</si>
  <si>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</si>
  <si>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</si>
  <si>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</si>
  <si>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</si>
  <si>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</si>
  <si>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</si>
  <si>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</si>
  <si>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</si>
  <si>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</si>
  <si>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</si>
  <si>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</si>
  <si>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</si>
  <si>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</si>
  <si>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</si>
  <si>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</si>
  <si>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</si>
  <si>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</si>
  <si>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</si>
  <si>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</si>
  <si>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</si>
  <si>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</si>
  <si>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</si>
  <si>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</si>
  <si>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</si>
  <si>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</si>
  <si>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</si>
  <si>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</si>
  <si>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</si>
  <si>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</si>
  <si>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</si>
  <si>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</si>
  <si>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</si>
  <si>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</si>
  <si>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</si>
  <si>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</si>
  <si>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</si>
  <si>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</si>
  <si>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</si>
  <si>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</si>
  <si>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</si>
  <si>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</si>
  <si>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</si>
  <si>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</si>
  <si>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</si>
  <si>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</si>
  <si>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</si>
  <si>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</si>
  <si>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</si>
  <si>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</si>
  <si>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</si>
  <si>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</si>
  <si>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</si>
  <si>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</si>
  <si>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</si>
  <si>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</si>
  <si>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</si>
  <si>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</si>
  <si>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</si>
  <si>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</si>
  <si>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</si>
  <si>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</si>
  <si>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</si>
  <si>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</si>
  <si>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</si>
  <si>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</si>
  <si>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</si>
  <si>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</si>
  <si>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</si>
  <si>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</si>
  <si>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</si>
  <si>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</si>
  <si>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</si>
  <si>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</si>
  <si>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</si>
  <si>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</si>
  <si>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</si>
  <si>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</si>
  <si>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</si>
  <si>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</si>
  <si>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</si>
  <si>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</si>
  <si>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</si>
  <si>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</si>
  <si>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</si>
  <si>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</si>
  <si>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</si>
  <si>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</si>
  <si>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</si>
  <si>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</si>
  <si>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</si>
  <si>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</si>
  <si>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</si>
  <si>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</si>
  <si>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</si>
  <si>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</si>
  <si>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</si>
  <si>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</si>
  <si>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</si>
  <si>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</si>
  <si>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</si>
  <si>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</si>
  <si>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</si>
  <si>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</si>
  <si>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</si>
  <si>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</si>
  <si>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</si>
  <si>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</si>
  <si>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</si>
  <si>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</si>
  <si>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</si>
  <si>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</si>
  <si>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</si>
  <si>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</si>
  <si>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</si>
  <si>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</si>
  <si>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</si>
  <si>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</si>
  <si>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</si>
  <si>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</si>
  <si>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</si>
  <si>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</si>
  <si>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</si>
  <si>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</si>
  <si>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</si>
  <si>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</si>
  <si>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</si>
  <si>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</si>
  <si>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</si>
  <si>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</si>
  <si>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</si>
  <si>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</si>
  <si>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</si>
  <si>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</si>
  <si>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</si>
  <si>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</si>
  <si>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</si>
  <si>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</si>
  <si>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</si>
  <si>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</si>
  <si>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</si>
  <si>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</si>
  <si>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</si>
  <si>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</si>
  <si>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</si>
  <si>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</si>
  <si>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</si>
  <si>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</si>
  <si>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</si>
  <si>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</si>
  <si>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</si>
  <si>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</si>
  <si>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</si>
  <si>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</si>
  <si>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</si>
  <si>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</si>
  <si>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</si>
  <si>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</si>
  <si>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</si>
  <si>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</si>
  <si>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</si>
  <si>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</si>
  <si>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</si>
  <si>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</si>
  <si>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</si>
  <si>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</si>
  <si>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</si>
  <si>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</si>
  <si>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</si>
  <si>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</si>
  <si>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</si>
  <si>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</si>
  <si>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</si>
  <si>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</si>
  <si>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</si>
  <si>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</si>
  <si>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</si>
  <si>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</si>
  <si>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</si>
  <si>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</si>
  <si>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</si>
  <si>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</si>
  <si>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</si>
  <si>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</si>
  <si>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</si>
  <si>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</si>
  <si>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</si>
  <si>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</si>
  <si>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</si>
  <si>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</si>
  <si>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</si>
  <si>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</si>
  <si>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</si>
  <si>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</si>
  <si>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</si>
  <si>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</si>
  <si>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</si>
  <si>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</si>
  <si>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</si>
  <si>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</si>
  <si>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</si>
  <si>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</si>
  <si>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</si>
  <si>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</si>
  <si>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</si>
  <si>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</si>
  <si>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</si>
  <si>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</si>
  <si>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</si>
  <si>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</si>
  <si>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</si>
  <si>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</si>
  <si>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</si>
  <si>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</si>
  <si>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</si>
  <si>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</si>
  <si>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</si>
  <si>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</si>
  <si>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</si>
  <si>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</si>
  <si>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</si>
  <si>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</si>
  <si>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</si>
  <si>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</si>
  <si>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</si>
  <si>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</si>
  <si>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</si>
  <si>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</si>
  <si>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</si>
  <si>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</si>
  <si>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</si>
  <si>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</si>
  <si>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</si>
  <si>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</si>
  <si>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</si>
  <si>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</si>
  <si>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</si>
  <si>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</si>
  <si>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</si>
  <si>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</si>
  <si>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</si>
  <si>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</si>
  <si>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</si>
  <si>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</si>
  <si>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</si>
  <si>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</si>
  <si>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</si>
  <si>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</si>
  <si>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</si>
  <si>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</si>
  <si>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</si>
  <si>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</si>
  <si>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</si>
  <si>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</si>
  <si>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</si>
  <si>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</si>
  <si>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</si>
  <si>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</si>
  <si>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</si>
  <si>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</si>
  <si>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</si>
  <si>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</si>
  <si>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</si>
  <si>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</si>
  <si>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</si>
  <si>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</si>
  <si>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</si>
  <si>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</si>
  <si>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</si>
  <si>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</si>
  <si>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</si>
  <si>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</si>
  <si>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</si>
  <si>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</si>
  <si>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</si>
  <si>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</si>
  <si>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</si>
  <si>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</si>
  <si>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</si>
  <si>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</si>
  <si>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</si>
  <si>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</si>
  <si>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</si>
  <si>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</si>
  <si>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</si>
  <si>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</si>
  <si>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</si>
  <si>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</si>
  <si>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</si>
  <si>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</si>
  <si>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</si>
  <si>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</si>
  <si>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</si>
  <si>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</si>
  <si>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</si>
  <si>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</si>
  <si>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</si>
  <si>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</si>
  <si>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</si>
  <si>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</si>
  <si>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</si>
  <si>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</si>
  <si>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</si>
  <si>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</si>
  <si>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</si>
  <si>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</si>
  <si>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</si>
  <si>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</si>
  <si>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</si>
  <si>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</si>
  <si>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</si>
  <si>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</si>
  <si>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</si>
  <si>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</si>
  <si>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</si>
  <si>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</si>
  <si>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</si>
  <si>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</si>
  <si>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</si>
  <si>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</si>
  <si>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</si>
  <si>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</si>
  <si>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</si>
  <si>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</si>
  <si>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</si>
  <si>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</si>
  <si>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</si>
  <si>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</si>
  <si>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</si>
  <si>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</si>
  <si>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</si>
  <si>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</si>
  <si>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</si>
  <si>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</si>
  <si>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</si>
  <si>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</si>
  <si>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</si>
  <si>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</si>
  <si>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</si>
  <si>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</si>
  <si>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</si>
  <si>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</si>
  <si>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</si>
  <si>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</si>
  <si>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</si>
  <si>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</si>
  <si>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</si>
  <si>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</si>
  <si>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</si>
  <si>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</si>
  <si>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</si>
  <si>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</si>
  <si>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</si>
  <si>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</si>
  <si>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</si>
  <si>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</si>
  <si>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</si>
  <si>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</si>
  <si>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</si>
  <si>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</si>
  <si>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</si>
  <si>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</si>
  <si>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</si>
  <si>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</si>
  <si>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</si>
  <si>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</si>
  <si>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</si>
  <si>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</si>
  <si>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</si>
  <si>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</si>
  <si>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</si>
  <si>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</si>
  <si>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</si>
  <si>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</si>
  <si>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</si>
  <si>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</si>
  <si>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</si>
  <si>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</si>
  <si>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</si>
  <si>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</si>
  <si>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</si>
  <si>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</si>
  <si>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</si>
  <si>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</si>
  <si>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</si>
  <si>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</si>
  <si>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</si>
  <si>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</si>
  <si>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</si>
  <si>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</si>
  <si>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</si>
  <si>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</si>
  <si>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</si>
  <si>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</si>
  <si>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</si>
  <si>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</si>
  <si>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</si>
  <si>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</si>
  <si>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</si>
  <si>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</si>
  <si>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</si>
  <si>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</si>
  <si>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</si>
  <si>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</si>
  <si>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</si>
  <si>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</si>
  <si>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</si>
  <si>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</si>
  <si>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</si>
  <si>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</si>
  <si>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</si>
  <si>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</si>
  <si>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</si>
  <si>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</si>
  <si>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</si>
  <si>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</si>
  <si>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</si>
  <si>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</si>
  <si>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</si>
  <si>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</si>
  <si>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</si>
  <si>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</si>
  <si>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</si>
  <si>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</si>
  <si>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</si>
  <si>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</si>
  <si>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</si>
  <si>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</si>
  <si>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</si>
  <si>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</si>
  <si>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</si>
  <si>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</si>
  <si>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</si>
  <si>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</si>
  <si>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</si>
  <si>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</si>
  <si>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</si>
  <si>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</si>
  <si>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</si>
  <si>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</si>
  <si>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</si>
  <si>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</si>
  <si>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</si>
  <si>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</si>
  <si>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</si>
  <si>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</si>
  <si>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</si>
  <si>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</si>
  <si>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</si>
  <si>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</si>
  <si>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</si>
  <si>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</si>
  <si>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</si>
  <si>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</si>
  <si>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</si>
  <si>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</si>
  <si>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</si>
  <si>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</si>
  <si>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</si>
  <si>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</si>
  <si>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</si>
  <si>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</si>
  <si>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</si>
  <si>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</si>
  <si>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</si>
  <si>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</si>
  <si>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</si>
  <si>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</si>
  <si>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</si>
  <si>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</si>
  <si>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</si>
  <si>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</si>
  <si>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</si>
  <si>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</si>
  <si>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</si>
  <si>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</si>
  <si>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</si>
  <si>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</si>
  <si>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</si>
  <si>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</si>
  <si>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</si>
  <si>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</si>
  <si>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</si>
  <si>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</si>
  <si>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</si>
  <si>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</si>
  <si>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</si>
  <si>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</si>
  <si>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</si>
  <si>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</si>
  <si>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</si>
  <si>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</si>
  <si>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</si>
  <si>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</si>
  <si>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</si>
  <si>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</si>
  <si>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</si>
  <si>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</si>
  <si>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</si>
  <si>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</si>
  <si>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</si>
  <si>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</si>
  <si>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</si>
  <si>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</si>
  <si>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</si>
  <si>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</si>
  <si>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</si>
  <si>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</si>
  <si>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</si>
  <si>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</si>
  <si>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</si>
  <si>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</si>
  <si>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</si>
  <si>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</si>
  <si>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</si>
  <si>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</si>
  <si>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</si>
  <si>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</si>
  <si>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</si>
  <si>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</si>
  <si>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</si>
  <si>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</si>
  <si>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</si>
  <si>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</si>
  <si>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</si>
  <si>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</si>
  <si>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</si>
  <si>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</si>
  <si>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</si>
  <si>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</si>
  <si>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</si>
  <si>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</si>
  <si>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</si>
  <si>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</si>
  <si>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</si>
  <si>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</si>
  <si>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</si>
  <si>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</si>
  <si>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</si>
  <si>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</si>
  <si>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</si>
  <si>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</si>
  <si>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</si>
  <si>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</si>
  <si>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</si>
  <si>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</si>
  <si>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</si>
  <si>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</si>
  <si>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</si>
  <si>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</si>
  <si>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</si>
  <si>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</si>
  <si>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</si>
  <si>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</si>
  <si>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</si>
  <si>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</si>
  <si>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</si>
  <si>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</si>
  <si>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</si>
  <si>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</si>
  <si>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</si>
  <si>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</si>
  <si>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</si>
  <si>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</si>
  <si>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</si>
  <si>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</si>
  <si>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</si>
  <si>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</si>
  <si>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</si>
  <si>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</si>
  <si>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</si>
  <si>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</si>
  <si>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</si>
  <si>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</si>
  <si>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</si>
  <si>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</si>
  <si>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</si>
  <si>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</si>
  <si>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</si>
  <si>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</si>
  <si>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</si>
  <si>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</si>
  <si>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</si>
  <si>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</si>
  <si>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</si>
  <si>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</si>
  <si>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</si>
  <si>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</si>
  <si>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</si>
  <si>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</si>
  <si>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</si>
  <si>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</si>
  <si>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</si>
  <si>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</si>
  <si>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</si>
  <si>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</si>
  <si>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</si>
  <si>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</si>
  <si>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</si>
  <si>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</si>
  <si>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</si>
  <si>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</si>
  <si>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</si>
  <si>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</si>
  <si>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</si>
  <si>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</si>
  <si>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</si>
  <si>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</si>
  <si>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</si>
  <si>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</si>
  <si>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</si>
  <si>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</si>
  <si>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</si>
  <si>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</si>
  <si>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</si>
  <si>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</si>
  <si>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</si>
  <si>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</si>
  <si>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</si>
  <si>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</si>
  <si>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</si>
  <si>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</si>
  <si>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</si>
  <si>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</si>
  <si>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</si>
  <si>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</si>
  <si>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</si>
  <si>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</si>
  <si>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</si>
  <si>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</si>
  <si>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</si>
  <si>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</si>
  <si>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</si>
  <si>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</si>
  <si>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</si>
  <si>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</si>
  <si>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</si>
  <si>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</si>
  <si>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</si>
  <si>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</si>
  <si>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</si>
  <si>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</si>
  <si>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</si>
  <si>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</si>
  <si>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</si>
  <si>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</si>
  <si>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</si>
  <si>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</si>
  <si>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</si>
  <si>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</si>
  <si>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</si>
  <si>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</si>
  <si>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</si>
  <si>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</si>
  <si>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</si>
  <si>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</si>
  <si>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</si>
  <si>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</si>
  <si>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</si>
  <si>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</si>
  <si>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</si>
  <si>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</si>
  <si>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</si>
  <si>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</si>
  <si>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</si>
  <si>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</si>
  <si>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</si>
  <si>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</si>
  <si>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</si>
  <si>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</si>
  <si>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</si>
  <si>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</si>
  <si>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</si>
  <si>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</si>
  <si>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</si>
  <si>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</si>
  <si>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</si>
  <si>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</si>
  <si>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</si>
  <si>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</si>
  <si>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</si>
  <si>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</si>
  <si>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</si>
  <si>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</si>
  <si>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</si>
  <si>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</si>
  <si>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</si>
  <si>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</si>
  <si>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</si>
  <si>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</si>
  <si>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</si>
  <si>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</si>
  <si>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</si>
  <si>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</si>
  <si>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</si>
  <si>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</si>
  <si>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</si>
  <si>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</si>
  <si>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</si>
  <si>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</si>
  <si>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</si>
  <si>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</si>
  <si>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</si>
  <si>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</si>
  <si>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</si>
  <si>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</si>
  <si>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</si>
  <si>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</si>
  <si>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</si>
  <si>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</si>
  <si>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</si>
  <si>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</si>
  <si>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</si>
  <si>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</si>
  <si>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</si>
  <si>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</si>
  <si>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</si>
  <si>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</si>
  <si>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</si>
  <si>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</si>
  <si>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</si>
  <si>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</si>
  <si>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</si>
  <si>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</si>
  <si>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</si>
  <si>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</si>
  <si>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</si>
  <si>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</si>
  <si>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</si>
  <si>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</si>
  <si>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</si>
  <si>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</si>
  <si>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</si>
  <si>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</si>
  <si>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</si>
  <si>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</si>
  <si>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</si>
  <si>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</si>
  <si>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</si>
  <si>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</si>
  <si>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</si>
  <si>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</si>
  <si>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</si>
  <si>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</si>
  <si>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</si>
  <si>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</si>
  <si>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</si>
  <si>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</si>
  <si>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</si>
  <si>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</si>
  <si>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</si>
  <si>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</si>
  <si>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</si>
  <si>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</si>
  <si>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</si>
  <si>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</si>
  <si>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</si>
  <si>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</si>
  <si>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</si>
  <si>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</si>
  <si>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</si>
  <si>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</si>
  <si>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</si>
  <si>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</si>
  <si>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</si>
  <si>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</si>
  <si>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</si>
  <si>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</si>
  <si>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</si>
  <si>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</si>
  <si>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</si>
  <si>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</si>
  <si>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</si>
  <si>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</si>
  <si>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</si>
  <si>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</si>
  <si>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</si>
  <si>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</si>
  <si>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</si>
  <si>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</si>
  <si>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</si>
  <si>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</si>
  <si>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</si>
  <si>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</si>
  <si>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</si>
  <si>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</si>
  <si>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</si>
  <si>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</si>
  <si>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</si>
  <si>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</si>
  <si>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</si>
  <si>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</si>
  <si>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</si>
  <si>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</si>
  <si>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</si>
  <si>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</si>
  <si>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</si>
  <si>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</si>
  <si>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</si>
  <si>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</si>
  <si>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</si>
  <si>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</si>
  <si>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</si>
  <si>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</si>
  <si>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</si>
  <si>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</si>
  <si>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</si>
  <si>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</si>
  <si>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</si>
  <si>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</si>
  <si>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</si>
  <si>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</si>
  <si>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</si>
  <si>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</si>
  <si>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</si>
  <si>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</si>
  <si>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</si>
  <si>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</si>
  <si>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</si>
  <si>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</si>
  <si>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</si>
  <si>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</si>
  <si>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</si>
  <si>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</si>
  <si>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</si>
  <si>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</si>
  <si>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</si>
  <si>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</si>
  <si>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</si>
  <si>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</si>
  <si>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</si>
  <si>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</si>
  <si>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</si>
  <si>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</si>
  <si>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</si>
  <si>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</si>
  <si>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</si>
  <si>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</si>
  <si>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</si>
  <si>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</si>
  <si>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</si>
  <si>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</si>
  <si>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</si>
  <si>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</si>
  <si>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</si>
  <si>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</si>
  <si>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</si>
  <si>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</si>
  <si>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</si>
  <si>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</si>
  <si>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</si>
  <si>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</si>
  <si>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</si>
  <si>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</si>
  <si>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</si>
  <si>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</si>
  <si>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</si>
  <si>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</si>
  <si>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</si>
  <si>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</si>
  <si>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</si>
  <si>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</si>
  <si>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</si>
  <si>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</si>
  <si>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</si>
  <si>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</si>
  <si>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</si>
  <si>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</si>
  <si>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</si>
  <si>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</si>
  <si>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</si>
  <si>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</si>
  <si>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</si>
  <si>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</si>
  <si>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</si>
  <si>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</si>
  <si>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</si>
  <si>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</si>
  <si>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</si>
  <si>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</si>
  <si>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</si>
  <si>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</si>
  <si>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</si>
  <si>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</si>
  <si>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</si>
  <si>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</si>
  <si>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</si>
  <si>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</si>
  <si>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</si>
  <si>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</si>
  <si>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</si>
  <si>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</si>
  <si>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</si>
  <si>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</si>
  <si>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</si>
  <si>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</si>
  <si>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</si>
  <si>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</si>
  <si>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</si>
  <si>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</si>
  <si>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</si>
  <si>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</si>
  <si>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</si>
  <si>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</si>
  <si>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</si>
  <si>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</si>
  <si>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</si>
  <si>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</si>
  <si>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</si>
  <si>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</si>
  <si>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</si>
  <si>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</si>
  <si>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</si>
  <si>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</si>
  <si>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</si>
  <si>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</si>
  <si>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</si>
  <si>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</si>
  <si>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</si>
  <si>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</si>
  <si>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</si>
  <si>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</si>
  <si>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</si>
  <si>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</si>
  <si>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</si>
  <si>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</si>
  <si>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</si>
  <si>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</si>
  <si>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</si>
  <si>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</si>
  <si>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</si>
  <si>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</si>
  <si>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</si>
  <si>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</si>
  <si>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</si>
  <si>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</si>
  <si>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</si>
  <si>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</si>
  <si>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</si>
  <si>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</si>
  <si>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</si>
  <si>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</si>
  <si>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</si>
  <si>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</si>
  <si>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</si>
  <si>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</si>
  <si>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</si>
  <si>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</si>
  <si>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</si>
  <si>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</si>
  <si>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</si>
  <si>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</si>
  <si>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</si>
  <si>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</si>
  <si>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</si>
  <si>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</si>
  <si>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</si>
  <si>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</si>
  <si>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</si>
  <si>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</si>
  <si>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</si>
  <si>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</si>
  <si>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</si>
  <si>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</si>
  <si>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</si>
  <si>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</si>
  <si>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</si>
  <si>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</si>
  <si>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</si>
  <si>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</si>
  <si>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</si>
  <si>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</si>
  <si>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</si>
  <si>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</si>
  <si>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</si>
  <si>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</si>
  <si>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</si>
  <si>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</si>
  <si>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</si>
  <si>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</si>
  <si>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</si>
  <si>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</si>
  <si>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</si>
  <si>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</si>
  <si>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</si>
  <si>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</si>
  <si>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</si>
  <si>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</si>
  <si>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</si>
  <si>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</si>
  <si>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</si>
  <si>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</si>
  <si>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</si>
  <si>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</si>
  <si>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</si>
  <si>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</si>
  <si>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</si>
  <si>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</si>
  <si>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</si>
  <si>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</si>
  <si>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</si>
  <si>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</si>
  <si>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</si>
  <si>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</si>
  <si>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</si>
  <si>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</si>
  <si>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</si>
  <si>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</si>
  <si>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</si>
  <si>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</si>
  <si>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</si>
  <si>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</si>
  <si>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</si>
  <si>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</si>
  <si>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</si>
  <si>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</si>
  <si>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</si>
  <si>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</si>
  <si>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</si>
  <si>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</si>
  <si>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</si>
  <si>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</si>
  <si>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</si>
  <si>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</si>
  <si>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</si>
  <si>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</si>
  <si>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</si>
  <si>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</si>
  <si>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</si>
  <si>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</si>
  <si>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</si>
  <si>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</si>
  <si>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</si>
  <si>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</si>
  <si>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</si>
  <si>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</si>
  <si>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</si>
  <si>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</si>
  <si>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</si>
  <si>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</si>
  <si>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</si>
  <si>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</si>
  <si>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</si>
  <si>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</si>
  <si>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</si>
  <si>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</si>
  <si>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</si>
  <si>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</si>
  <si>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</si>
  <si>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</si>
  <si>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</si>
  <si>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</si>
  <si>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</si>
  <si>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</si>
  <si>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</si>
  <si>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</si>
  <si>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</si>
  <si>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</si>
  <si>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</si>
  <si>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</si>
  <si>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</si>
  <si>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</si>
  <si>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</si>
  <si>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</si>
  <si>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</si>
  <si>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</si>
  <si>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</si>
  <si>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</si>
  <si>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</si>
  <si>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</si>
  <si>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</si>
  <si>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</si>
  <si>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</si>
  <si>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</si>
  <si>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</si>
  <si>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</si>
  <si>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</si>
  <si>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</si>
  <si>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</si>
  <si>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</si>
  <si>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</si>
  <si>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</si>
  <si>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</si>
  <si>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</si>
  <si>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</si>
  <si>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</si>
  <si>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</si>
  <si>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</si>
  <si>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</si>
  <si>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</si>
  <si>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</si>
  <si>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</si>
  <si>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</si>
  <si>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</si>
  <si>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</si>
  <si>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</si>
  <si>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</si>
  <si>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</si>
  <si>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</si>
  <si>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</si>
  <si>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</si>
  <si>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</si>
  <si>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</si>
  <si>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</si>
  <si>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</si>
  <si>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</si>
  <si>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</si>
  <si>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</si>
  <si>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</si>
  <si>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</si>
  <si>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</si>
  <si>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</si>
  <si>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</si>
  <si>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</si>
  <si>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</si>
  <si>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</si>
  <si>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</si>
  <si>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</si>
  <si>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</si>
  <si>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</si>
  <si>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</si>
  <si>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</si>
  <si>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</si>
  <si>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</si>
  <si>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</si>
  <si>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</si>
  <si>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</si>
  <si>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</si>
  <si>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</si>
  <si>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</si>
  <si>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</si>
  <si>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</si>
  <si>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</si>
  <si>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</si>
  <si>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</si>
  <si>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</si>
  <si>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</si>
  <si>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</si>
  <si>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</si>
  <si>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</si>
  <si>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</si>
  <si>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</si>
  <si>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</si>
  <si>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</si>
  <si>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</si>
  <si>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</si>
  <si>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</si>
  <si>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</si>
  <si>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</si>
  <si>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</si>
  <si>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</si>
  <si>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</si>
  <si>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</si>
  <si>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</si>
  <si>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</si>
  <si>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</si>
  <si>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</si>
  <si>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</si>
  <si>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</si>
  <si>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</si>
  <si>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</si>
  <si>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</si>
  <si>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</si>
  <si>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</si>
  <si>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</si>
  <si>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</si>
  <si>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</si>
  <si>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</si>
  <si>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</si>
  <si>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</si>
  <si>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</si>
  <si>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</si>
  <si>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</si>
  <si>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</si>
  <si>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</si>
  <si>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</si>
  <si>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</si>
  <si>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</si>
  <si>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</si>
  <si>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</si>
  <si>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</si>
  <si>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</si>
  <si>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</si>
  <si>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</si>
  <si>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</si>
  <si>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</si>
  <si>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</si>
  <si>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</si>
  <si>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</si>
  <si>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</si>
  <si>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</si>
  <si>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</si>
  <si>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</si>
  <si>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</si>
  <si>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</si>
  <si>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</si>
  <si>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</si>
  <si>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</si>
  <si>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</si>
  <si>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</si>
  <si>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</si>
  <si>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</si>
  <si>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</si>
  <si>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</si>
  <si>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</si>
  <si>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</si>
  <si>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</si>
  <si>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</si>
  <si>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</si>
  <si>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</si>
  <si>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</si>
  <si>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</si>
  <si>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</si>
  <si>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</si>
  <si>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</si>
  <si>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</si>
  <si>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</si>
  <si>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</si>
  <si>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</si>
  <si>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</si>
  <si>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</si>
  <si>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</si>
  <si>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</si>
  <si>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</si>
  <si>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</si>
  <si>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</si>
  <si>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</si>
  <si>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</si>
  <si>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</si>
  <si>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</si>
  <si>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</si>
  <si>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</si>
  <si>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</si>
  <si>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</si>
  <si>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</si>
  <si>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</si>
  <si>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</si>
  <si>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</si>
  <si>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</si>
  <si>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</si>
  <si>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</si>
  <si>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</si>
  <si>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</si>
  <si>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</si>
  <si>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</si>
  <si>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</si>
  <si>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</si>
  <si>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</si>
  <si>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</si>
  <si>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</si>
  <si>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</si>
  <si>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</si>
  <si>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</si>
  <si>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</si>
  <si>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</si>
  <si>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</si>
  <si>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</si>
  <si>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</si>
  <si>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</si>
  <si>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</si>
  <si>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</si>
  <si>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</si>
  <si>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</si>
  <si>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</si>
  <si>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</si>
  <si>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</si>
  <si>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</si>
  <si>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</si>
  <si>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</si>
  <si>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</si>
  <si>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</si>
  <si>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</si>
  <si>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</si>
  <si>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</si>
  <si>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</si>
  <si>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</si>
  <si>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</si>
  <si>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</si>
  <si>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</si>
  <si>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</si>
  <si>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</si>
  <si>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</si>
  <si>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</si>
  <si>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</si>
  <si>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</si>
  <si>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</si>
  <si>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</si>
  <si>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</si>
  <si>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</si>
  <si>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</si>
  <si>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</si>
  <si>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</si>
  <si>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</si>
  <si>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</si>
  <si>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</si>
  <si>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</si>
  <si>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</si>
  <si>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</si>
  <si>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</si>
  <si>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</si>
  <si>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</si>
  <si>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</si>
  <si>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</si>
  <si>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</si>
  <si>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</si>
  <si>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</si>
  <si>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</si>
  <si>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</si>
  <si>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</si>
  <si>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</si>
  <si>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</si>
  <si>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</si>
  <si>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</si>
  <si>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</si>
  <si>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</si>
  <si>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</si>
  <si>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</si>
  <si>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</si>
  <si>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</si>
  <si>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</si>
  <si>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</si>
  <si>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</si>
  <si>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</si>
  <si>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</si>
  <si>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</si>
  <si>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</si>
  <si>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</si>
  <si>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</si>
  <si>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</si>
  <si>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</si>
  <si>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</si>
  <si>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</si>
  <si>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</si>
  <si>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</si>
  <si>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</si>
  <si>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</si>
  <si>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</si>
  <si>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</si>
  <si>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</si>
  <si>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</si>
  <si>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</si>
  <si>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</si>
  <si>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</si>
  <si>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</si>
  <si>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</si>
  <si>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</si>
  <si>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</si>
  <si>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</si>
  <si>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</si>
  <si>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</si>
  <si>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</si>
  <si>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</si>
  <si>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</si>
  <si>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</si>
  <si>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</si>
  <si>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</si>
  <si>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</si>
  <si>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</si>
  <si>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</si>
  <si>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</si>
  <si>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</si>
  <si>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</si>
  <si>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</si>
  <si>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</si>
  <si>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</si>
  <si>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</si>
  <si>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</si>
  <si>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</si>
  <si>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</si>
  <si>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</si>
  <si>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</si>
  <si>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</si>
  <si>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</si>
  <si>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</si>
  <si>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</si>
  <si>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</si>
  <si>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</si>
  <si>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</si>
  <si>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</si>
  <si>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</si>
  <si>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</si>
  <si>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</si>
  <si>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</si>
  <si>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</si>
  <si>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</si>
  <si>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</si>
  <si>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</si>
  <si>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</si>
  <si>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</si>
  <si>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</si>
  <si>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</si>
  <si>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</si>
  <si>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</si>
  <si>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</si>
  <si>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</si>
  <si>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</si>
  <si>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</si>
  <si>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</si>
  <si>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</si>
  <si>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</si>
  <si>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</si>
  <si>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</si>
  <si>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</si>
  <si>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</si>
  <si>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</si>
  <si>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</si>
  <si>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</si>
  <si>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</si>
  <si>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</si>
  <si>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</si>
  <si>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</si>
  <si>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</si>
  <si>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</si>
  <si>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</si>
  <si>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</si>
  <si>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</si>
  <si>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</si>
  <si>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</si>
  <si>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</si>
  <si>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</si>
  <si>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</si>
  <si>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</si>
  <si>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</si>
  <si>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</si>
  <si>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</si>
  <si>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</si>
  <si>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</si>
  <si>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</si>
  <si>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</si>
  <si>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</si>
  <si>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</si>
  <si>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</si>
  <si>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</si>
  <si>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</si>
  <si>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</si>
  <si>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</si>
  <si>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</si>
  <si>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</si>
  <si>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</si>
  <si>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</si>
  <si>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</si>
  <si>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</si>
  <si>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</si>
  <si>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</si>
  <si>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</si>
  <si>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</si>
  <si>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</si>
  <si>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</si>
  <si>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</si>
  <si>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</si>
  <si>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</si>
  <si>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</si>
  <si>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</si>
  <si>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</si>
  <si>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</si>
  <si>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</si>
  <si>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</si>
  <si>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</si>
  <si>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</si>
  <si>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</si>
  <si>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</si>
  <si>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</si>
  <si>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</si>
  <si>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</si>
  <si>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</si>
  <si>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</si>
  <si>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</si>
  <si>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</si>
  <si>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</si>
  <si>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</si>
  <si>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</si>
  <si>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</si>
  <si>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</si>
  <si>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</si>
  <si>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</si>
  <si>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</si>
  <si>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</si>
  <si>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</si>
  <si>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</si>
  <si>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</si>
  <si>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</si>
  <si>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</si>
  <si>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</si>
  <si>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</si>
  <si>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</si>
  <si>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</si>
  <si>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</si>
  <si>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</si>
  <si>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</si>
  <si>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</si>
  <si>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</si>
  <si>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</si>
  <si>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</si>
  <si>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</si>
  <si>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</si>
  <si>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</si>
  <si>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</si>
  <si>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</si>
  <si>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</si>
  <si>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</si>
  <si>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</si>
  <si>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</si>
  <si>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</si>
  <si>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</si>
  <si>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</si>
  <si>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</si>
  <si>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</si>
  <si>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</si>
  <si>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</si>
  <si>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</si>
  <si>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</si>
  <si>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</si>
  <si>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</si>
  <si>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</si>
  <si>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</si>
  <si>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</si>
  <si>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</si>
  <si>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</si>
  <si>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</si>
  <si>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</si>
  <si>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</si>
  <si>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</si>
  <si>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</si>
  <si>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</si>
  <si>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</si>
  <si>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</si>
  <si>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</si>
  <si>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</si>
  <si>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</si>
  <si>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</si>
  <si>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</si>
  <si>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</si>
  <si>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</si>
  <si>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</si>
  <si>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</si>
  <si>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</si>
  <si>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</si>
  <si>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</si>
  <si>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</si>
  <si>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</si>
  <si>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</si>
  <si>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</si>
  <si>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</si>
  <si>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</si>
  <si>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</si>
  <si>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</si>
  <si>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</si>
  <si>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</si>
  <si>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</si>
  <si>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</si>
  <si>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</si>
  <si>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</si>
  <si>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</si>
  <si>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</si>
  <si>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</si>
  <si>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</si>
  <si>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</si>
  <si>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</si>
  <si>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</si>
  <si>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</si>
  <si>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</si>
  <si>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</si>
  <si>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</si>
  <si>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</si>
  <si>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</si>
  <si>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</si>
  <si>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</si>
  <si>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</si>
  <si>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</si>
  <si>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</si>
  <si>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</si>
  <si>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</si>
  <si>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</si>
  <si>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</si>
  <si>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</si>
  <si>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</si>
  <si>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</si>
  <si>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</si>
  <si>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</si>
  <si>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</si>
  <si>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</si>
  <si>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</si>
  <si>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</si>
  <si>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</si>
  <si>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</si>
  <si>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</si>
  <si>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</si>
  <si>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</si>
  <si>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</si>
  <si>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</si>
  <si>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</si>
  <si>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</si>
  <si>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</si>
  <si>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</si>
  <si>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</si>
  <si>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</si>
  <si>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</si>
  <si>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</si>
  <si>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</si>
  <si>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</si>
  <si>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</si>
  <si>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</si>
  <si>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</si>
  <si>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</si>
  <si>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</si>
  <si>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</si>
  <si>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</si>
  <si>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</si>
  <si>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</si>
  <si>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</si>
  <si>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</si>
  <si>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</si>
  <si>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</si>
  <si>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</si>
  <si>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</si>
  <si>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</si>
  <si>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</si>
  <si>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</si>
  <si>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</si>
  <si>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</si>
  <si>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</si>
  <si>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</si>
  <si>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</si>
  <si>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</si>
  <si>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</si>
  <si>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</si>
  <si>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</si>
  <si>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</si>
  <si>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</si>
  <si>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</si>
  <si>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</si>
  <si>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</si>
  <si>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</si>
  <si>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</si>
  <si>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</si>
  <si>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</si>
  <si>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</si>
  <si>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</si>
  <si>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</si>
  <si>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</si>
  <si>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</si>
  <si>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</si>
  <si>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</si>
  <si>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</si>
  <si>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</si>
  <si>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</si>
  <si>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</si>
  <si>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</si>
  <si>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</si>
  <si>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</si>
  <si>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</si>
  <si>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</si>
  <si>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</si>
  <si>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</si>
  <si>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</si>
  <si>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</si>
  <si>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</si>
  <si>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</si>
  <si>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</si>
  <si>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</si>
  <si>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</si>
  <si>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</si>
  <si>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</si>
  <si>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</si>
  <si>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</si>
  <si>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</si>
  <si>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</si>
  <si>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</si>
  <si>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</si>
  <si>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</si>
  <si>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</si>
  <si>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</si>
  <si>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</si>
  <si>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</si>
  <si>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</si>
  <si>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</si>
  <si>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</si>
  <si>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</si>
  <si>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</si>
  <si>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</si>
  <si>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</si>
  <si>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</si>
  <si>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</si>
  <si>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</si>
  <si>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</si>
  <si>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</si>
  <si>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</si>
  <si>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</si>
  <si>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</si>
  <si>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</si>
  <si>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</si>
  <si>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</si>
  <si>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</si>
  <si>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</si>
  <si>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</si>
  <si>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</si>
  <si>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</si>
  <si>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</si>
  <si>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</si>
  <si>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</si>
  <si>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</si>
  <si>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</si>
  <si>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</si>
  <si>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</si>
  <si>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</si>
  <si>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</si>
  <si>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</si>
  <si>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</si>
  <si>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</si>
  <si>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</si>
  <si>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</si>
  <si>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</si>
  <si>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</si>
  <si>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</si>
  <si>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</si>
  <si>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</si>
  <si>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</si>
  <si>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</si>
  <si>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</si>
  <si>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</si>
  <si>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</si>
  <si>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</si>
  <si>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</si>
  <si>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</si>
  <si>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</si>
  <si>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</si>
  <si>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</si>
  <si>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</si>
  <si>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</si>
  <si>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</si>
  <si>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</si>
  <si>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</si>
  <si>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</si>
  <si>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</si>
  <si>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</si>
  <si>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</si>
  <si>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</si>
  <si>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</si>
  <si>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</si>
  <si>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</si>
  <si>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</si>
  <si>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</si>
  <si>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</si>
  <si>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</si>
  <si>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</si>
  <si>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</si>
  <si>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</si>
  <si>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</si>
  <si>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</si>
  <si>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</si>
  <si>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</si>
  <si>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</si>
  <si>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</si>
  <si>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</si>
  <si>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</si>
  <si>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</si>
  <si>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</si>
  <si>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</si>
  <si>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</si>
  <si>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</si>
  <si>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</si>
  <si>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</si>
  <si>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</si>
  <si>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</si>
  <si>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</si>
  <si>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</si>
  <si>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</si>
  <si>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</si>
  <si>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</si>
  <si>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</si>
  <si>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</si>
  <si>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</si>
  <si>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</si>
  <si>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</si>
  <si>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</si>
  <si>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</si>
  <si>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</si>
  <si>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</si>
  <si>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</si>
  <si>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</si>
  <si>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</si>
  <si>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</si>
  <si>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</si>
  <si>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</si>
  <si>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</si>
  <si>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</si>
  <si>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</si>
  <si>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</si>
  <si>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</si>
  <si>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</si>
  <si>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</si>
  <si>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</si>
  <si>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</si>
  <si>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</si>
  <si>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</si>
  <si>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</si>
  <si>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</si>
  <si>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</si>
  <si>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</si>
  <si>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</si>
  <si>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</si>
  <si>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</si>
  <si>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</si>
  <si>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</si>
  <si>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</si>
  <si>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</si>
  <si>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</si>
  <si>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</si>
  <si>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</si>
  <si>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</si>
  <si>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</si>
  <si>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</si>
  <si>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</si>
  <si>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</si>
  <si>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</si>
  <si>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</si>
  <si>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</si>
  <si>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</si>
  <si>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</si>
  <si>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</si>
  <si>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</si>
  <si>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</si>
  <si>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</si>
  <si>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</si>
  <si>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</si>
  <si>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</si>
  <si>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</si>
  <si>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</si>
  <si>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</si>
  <si>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</si>
  <si>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</si>
  <si>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</si>
  <si>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</si>
  <si>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</si>
  <si>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</si>
  <si>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</si>
  <si>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</si>
  <si>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</si>
  <si>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</si>
  <si>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</si>
  <si>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</si>
  <si>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</si>
  <si>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</si>
  <si>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</si>
  <si>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</si>
  <si>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</si>
  <si>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</si>
  <si>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</si>
  <si>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</si>
  <si>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</si>
  <si>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</si>
  <si>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</si>
  <si>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</si>
  <si>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</si>
  <si>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</si>
  <si>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</si>
  <si>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</si>
  <si>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</si>
  <si>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</si>
  <si>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</si>
  <si>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</si>
  <si>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</si>
  <si>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</si>
  <si>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</si>
  <si>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</si>
  <si>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</si>
  <si>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</si>
  <si>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</si>
  <si>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</si>
  <si>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</si>
  <si>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</si>
  <si>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</si>
  <si>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</si>
  <si>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</si>
  <si>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</si>
  <si>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</si>
  <si>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</si>
  <si>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</si>
  <si>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</si>
  <si>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</si>
  <si>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</si>
  <si>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</si>
  <si>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</si>
  <si>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</si>
  <si>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</si>
  <si>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</si>
  <si>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</si>
  <si>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</si>
  <si>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</si>
  <si>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</si>
  <si>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</si>
  <si>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</si>
  <si>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</si>
  <si>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</si>
  <si>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</si>
  <si>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</si>
  <si>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</si>
  <si>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</si>
  <si>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</si>
  <si>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</si>
  <si>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</si>
  <si>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</si>
  <si>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</si>
  <si>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</si>
  <si>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</si>
  <si>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</si>
  <si>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</si>
  <si>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</si>
  <si>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</si>
  <si>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</si>
  <si>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</si>
  <si>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</si>
  <si>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</si>
  <si>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</si>
  <si>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</si>
  <si>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</si>
  <si>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</si>
  <si>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</si>
  <si>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</si>
  <si>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</si>
  <si>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</si>
  <si>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</si>
  <si>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</si>
  <si>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</si>
  <si>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</si>
  <si>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</si>
  <si>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</si>
  <si>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</si>
  <si>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</si>
  <si>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</si>
  <si>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</si>
  <si>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</si>
  <si>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</si>
  <si>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</si>
  <si>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</si>
  <si>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</si>
  <si>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</si>
  <si>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</si>
  <si>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</si>
  <si>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</si>
  <si>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</si>
  <si>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</si>
  <si>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</si>
  <si>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</si>
  <si>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</si>
  <si>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</si>
  <si>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</si>
  <si>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</si>
  <si>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</si>
  <si>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</si>
  <si>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</si>
  <si>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</si>
  <si>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</si>
  <si>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</si>
  <si>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</si>
  <si>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</si>
  <si>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</si>
  <si>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</si>
  <si>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</si>
  <si>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</si>
  <si>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</si>
  <si>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</si>
  <si>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</si>
  <si>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</si>
  <si>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</si>
  <si>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</si>
  <si>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</si>
  <si>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</si>
  <si>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</si>
  <si>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</si>
  <si>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</si>
  <si>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</si>
  <si>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</si>
  <si>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</si>
  <si>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</si>
  <si>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</si>
  <si>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</si>
  <si>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</si>
  <si>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</si>
  <si>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</si>
  <si>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</si>
  <si>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</si>
  <si>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</si>
  <si>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</si>
  <si>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</si>
  <si>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</si>
  <si>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</si>
  <si>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</si>
  <si>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</si>
  <si>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</si>
  <si>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</si>
  <si>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</si>
  <si>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</si>
  <si>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</si>
  <si>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</si>
  <si>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</si>
  <si>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</si>
  <si>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</si>
  <si>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</si>
  <si>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</si>
  <si>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</si>
  <si>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</si>
  <si>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</si>
  <si>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</si>
  <si>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</si>
  <si>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</si>
  <si>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</si>
  <si>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</si>
  <si>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</si>
  <si>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</si>
  <si>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</si>
  <si>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</si>
  <si>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</si>
  <si>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</si>
  <si>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</si>
  <si>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</si>
  <si>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</si>
  <si>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</si>
  <si>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</si>
  <si>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</si>
  <si>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</si>
  <si>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</si>
  <si>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</si>
  <si>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</si>
  <si>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</si>
  <si>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</si>
  <si>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</si>
  <si>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</si>
  <si>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</si>
  <si>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</si>
  <si>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</si>
  <si>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</si>
  <si>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</si>
  <si>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</si>
  <si>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</si>
  <si>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</si>
  <si>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</si>
  <si>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</si>
  <si>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</si>
  <si>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</si>
  <si>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</si>
  <si>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</si>
  <si>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</si>
  <si>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</si>
  <si>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</si>
  <si>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</si>
  <si>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</si>
  <si>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</si>
  <si>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</si>
  <si>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</si>
  <si>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</si>
  <si>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</si>
  <si>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</si>
  <si>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</si>
  <si>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</si>
  <si>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</si>
  <si>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</si>
  <si>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</si>
  <si>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</si>
  <si>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</si>
  <si>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</si>
  <si>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</si>
  <si>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</si>
  <si>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</si>
  <si>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</si>
  <si>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</si>
  <si>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</si>
  <si>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</si>
  <si>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</si>
  <si>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</si>
  <si>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</si>
  <si>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</si>
  <si>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</si>
  <si>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</si>
  <si>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</si>
  <si>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</si>
  <si>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</si>
  <si>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</si>
  <si>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</si>
  <si>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</si>
  <si>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</si>
  <si>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</si>
  <si>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</si>
  <si>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</si>
  <si>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</si>
  <si>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</si>
  <si>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</si>
  <si>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</si>
  <si>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</si>
  <si>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</si>
  <si>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</si>
  <si>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</si>
  <si>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</si>
  <si>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</si>
  <si>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</si>
  <si>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</si>
  <si>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</si>
  <si>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</si>
  <si>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</si>
  <si>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</si>
  <si>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</si>
  <si>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</si>
  <si>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</si>
  <si>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</si>
  <si>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</si>
  <si>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</si>
  <si>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</si>
  <si>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</si>
  <si>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</si>
  <si>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</si>
  <si>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</si>
  <si>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</si>
  <si>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</si>
  <si>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</si>
  <si>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</si>
  <si>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</si>
  <si>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</si>
  <si>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</si>
  <si>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</si>
  <si>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</si>
  <si>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</si>
  <si>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</si>
  <si>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</si>
  <si>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</si>
  <si>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</si>
  <si>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</si>
  <si>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</si>
  <si>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</si>
  <si>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</si>
  <si>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</si>
  <si>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</si>
  <si>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</si>
  <si>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</si>
  <si>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</si>
  <si>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</si>
  <si>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</si>
  <si>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</si>
  <si>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</si>
  <si>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</si>
  <si>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</si>
  <si>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</si>
  <si>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</si>
  <si>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</si>
  <si>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</si>
  <si>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</si>
  <si>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</si>
  <si>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</si>
  <si>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</si>
  <si>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</si>
  <si>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</si>
  <si>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</si>
  <si>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</si>
  <si>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</si>
  <si>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</si>
  <si>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</si>
  <si>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</si>
  <si>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</si>
  <si>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</si>
  <si>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</si>
  <si>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</si>
  <si>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</si>
  <si>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</si>
  <si>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</si>
  <si>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</si>
  <si>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</si>
  <si>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</si>
  <si>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</si>
  <si>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</si>
  <si>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</si>
  <si>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</si>
  <si>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</si>
  <si>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</si>
  <si>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</si>
  <si>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</si>
  <si>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</si>
  <si>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</si>
  <si>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</si>
  <si>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</si>
  <si>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</si>
  <si>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</si>
  <si>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</si>
  <si>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</si>
  <si>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</si>
  <si>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</si>
  <si>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</si>
  <si>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</si>
  <si>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</si>
  <si>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</si>
  <si>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</si>
  <si>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</si>
  <si>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</si>
  <si>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</si>
  <si>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</si>
  <si>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</si>
  <si>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</si>
  <si>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</si>
  <si>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</si>
  <si>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</si>
  <si>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</si>
  <si>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</si>
  <si>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</si>
  <si>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</si>
  <si>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</si>
  <si>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</si>
  <si>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</si>
  <si>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</si>
  <si>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</si>
  <si>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</si>
  <si>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</si>
  <si>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</si>
  <si>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</si>
  <si>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</si>
  <si>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</si>
  <si>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</si>
  <si>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</si>
  <si>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</si>
  <si>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</si>
  <si>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</si>
  <si>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</si>
  <si>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</si>
  <si>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</si>
  <si>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</si>
  <si>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</si>
  <si>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</si>
  <si>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</si>
  <si>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</si>
  <si>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</si>
  <si>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</si>
  <si>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</si>
  <si>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</si>
  <si>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</si>
  <si>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</si>
  <si>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</si>
  <si>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</si>
  <si>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</si>
  <si>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</si>
  <si>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</si>
  <si>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</si>
  <si>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</si>
  <si>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</si>
  <si>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</si>
  <si>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</si>
  <si>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</si>
  <si>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</si>
  <si>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</si>
  <si>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</si>
  <si>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</si>
  <si>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</si>
  <si>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</si>
  <si>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</si>
  <si>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</si>
  <si>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</si>
  <si>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</si>
  <si>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</si>
  <si>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</si>
  <si>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</si>
  <si>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</si>
  <si>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</si>
  <si>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</si>
  <si>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</si>
  <si>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</si>
  <si>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</si>
  <si>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</si>
  <si>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</si>
  <si>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</si>
  <si>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</si>
  <si>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</si>
  <si>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</si>
  <si>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</si>
  <si>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</si>
  <si>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</si>
  <si>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</si>
  <si>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</si>
  <si>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</si>
  <si>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</si>
  <si>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</si>
  <si>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</si>
  <si>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</si>
  <si>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</si>
  <si>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</si>
  <si>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</si>
  <si>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</si>
  <si>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</si>
  <si>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</si>
  <si>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</si>
  <si>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</si>
  <si>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</si>
  <si>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</si>
  <si>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</si>
  <si>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</si>
  <si>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</si>
  <si>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</si>
  <si>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</si>
  <si>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</si>
  <si>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</si>
  <si>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</si>
  <si>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</si>
  <si>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</si>
  <si>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</si>
  <si>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</si>
  <si>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</si>
  <si>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</si>
  <si>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</si>
  <si>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</si>
  <si>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</si>
  <si>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</si>
  <si>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</si>
  <si>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</si>
  <si>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</si>
  <si>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</si>
  <si>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</si>
  <si>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</si>
  <si>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</si>
  <si>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</si>
  <si>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</si>
  <si>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</si>
  <si>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</si>
  <si>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</si>
  <si>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</si>
  <si>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</si>
  <si>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</si>
  <si>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</si>
  <si>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</si>
  <si>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</si>
  <si>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</si>
  <si>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</si>
  <si>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</si>
  <si>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</si>
  <si>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</si>
  <si>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</si>
  <si>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</si>
  <si>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</si>
  <si>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</si>
  <si>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</si>
  <si>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</si>
  <si>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</si>
  <si>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</si>
  <si>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</si>
  <si>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</si>
  <si>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</si>
  <si>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</si>
  <si>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</si>
  <si>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</si>
  <si>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</si>
  <si>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</si>
  <si>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</si>
  <si>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</si>
  <si>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</si>
  <si>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</si>
  <si>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</si>
  <si>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</si>
  <si>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</si>
  <si>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</si>
  <si>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</si>
  <si>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</si>
  <si>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</si>
  <si>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</si>
  <si>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</si>
  <si>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</si>
  <si>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</si>
  <si>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</si>
  <si>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</si>
  <si>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</si>
  <si>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</si>
  <si>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</si>
  <si>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</si>
  <si>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</si>
  <si>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</si>
  <si>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</si>
  <si>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</si>
  <si>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</si>
  <si>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</si>
  <si>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</si>
  <si>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</si>
  <si>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</si>
  <si>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</si>
  <si>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</si>
  <si>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</si>
  <si>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</si>
  <si>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</si>
  <si>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</si>
  <si>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</si>
  <si>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</si>
  <si>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</si>
  <si>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</si>
  <si>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</si>
  <si>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</si>
  <si>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</si>
  <si>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</si>
  <si>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</si>
  <si>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</si>
  <si>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</si>
  <si>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</si>
  <si>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</si>
  <si>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</si>
  <si>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</si>
  <si>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</si>
  <si>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</si>
  <si>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</si>
  <si>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</si>
  <si>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</si>
  <si>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</si>
  <si>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</si>
  <si>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</si>
  <si>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</si>
  <si>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</si>
  <si>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</si>
  <si>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</si>
  <si>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</si>
  <si>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</si>
  <si>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</si>
  <si>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</si>
  <si>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</si>
  <si>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</si>
  <si>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</si>
  <si>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</si>
  <si>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</si>
  <si>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</si>
  <si>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</si>
  <si>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</si>
  <si>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</si>
  <si>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</si>
  <si>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</si>
  <si>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</si>
  <si>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</si>
  <si>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</si>
  <si>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</si>
  <si>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</si>
  <si>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</si>
  <si>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</si>
  <si>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</si>
  <si>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</si>
  <si>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</si>
  <si>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</si>
  <si>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</si>
  <si>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</si>
  <si>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</si>
  <si>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</si>
  <si>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</si>
  <si>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</si>
  <si>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</si>
  <si>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</si>
  <si>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</si>
  <si>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</si>
  <si>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</si>
  <si>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</si>
  <si>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</si>
  <si>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</si>
  <si>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</si>
  <si>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</si>
  <si>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</si>
  <si>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</si>
  <si>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</si>
  <si>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</si>
  <si>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</si>
  <si>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</si>
  <si>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</si>
  <si>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</si>
  <si>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</si>
  <si>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</si>
  <si>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</si>
  <si>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</si>
  <si>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</si>
  <si>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</si>
  <si>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</si>
  <si>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</si>
  <si>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</si>
  <si>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</si>
  <si>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</si>
  <si>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</si>
  <si>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</si>
  <si>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</si>
  <si>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</si>
  <si>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</si>
  <si>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</si>
  <si>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</si>
  <si>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</si>
  <si>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</si>
  <si>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</si>
  <si>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</si>
  <si>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</si>
  <si>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</si>
  <si>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</si>
  <si>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</si>
  <si>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</si>
  <si>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</si>
  <si>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</si>
  <si>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</si>
  <si>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</si>
  <si>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</si>
  <si>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</si>
  <si>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</si>
  <si>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</si>
  <si>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</si>
  <si>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</si>
  <si>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</si>
  <si>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</si>
  <si>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</si>
  <si>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</si>
  <si>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</si>
  <si>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</si>
  <si>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</si>
  <si>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</si>
  <si>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</si>
  <si>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</si>
  <si>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</si>
  <si>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</si>
  <si>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</si>
  <si>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</si>
  <si>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</si>
  <si>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</si>
  <si>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</si>
  <si>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</si>
  <si>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</si>
  <si>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</si>
  <si>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</si>
  <si>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</si>
  <si>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</si>
  <si>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</si>
  <si>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</si>
  <si>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</si>
  <si>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</si>
  <si>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</si>
  <si>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</si>
  <si>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</si>
  <si>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</si>
  <si>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</si>
  <si>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</si>
  <si>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</si>
  <si>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</si>
  <si>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</si>
  <si>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</si>
  <si>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</si>
  <si>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</si>
  <si>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</si>
  <si>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</si>
  <si>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</si>
  <si>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</si>
  <si>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</si>
  <si>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</si>
  <si>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</si>
  <si>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</si>
  <si>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</si>
  <si>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</si>
  <si>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</si>
  <si>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</si>
  <si>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</si>
  <si>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</si>
  <si>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</si>
  <si>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</si>
  <si>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</si>
  <si>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</si>
  <si>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</si>
  <si>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</si>
  <si>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</si>
  <si>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</si>
  <si>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</si>
  <si>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</si>
  <si>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</si>
  <si>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</si>
  <si>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</si>
  <si>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</si>
  <si>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</si>
  <si>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</si>
  <si>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</si>
  <si>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</si>
  <si>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</si>
  <si>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</si>
  <si>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</si>
  <si>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</si>
  <si>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</si>
  <si>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</si>
  <si>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</si>
  <si>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</si>
  <si>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</si>
  <si>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</si>
  <si>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</si>
  <si>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</si>
  <si>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</si>
  <si>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</si>
  <si>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</si>
  <si>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</si>
  <si>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</si>
  <si>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</si>
  <si>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</si>
  <si>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</si>
  <si>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</si>
  <si>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</si>
  <si>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</si>
  <si>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</si>
  <si>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</si>
  <si>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</si>
  <si>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</si>
  <si>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</si>
  <si>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</si>
  <si>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</si>
  <si>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</si>
  <si>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</si>
  <si>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</si>
  <si>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</si>
  <si>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</si>
  <si>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</si>
  <si>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</si>
  <si>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</si>
  <si>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</si>
  <si>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</si>
  <si>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</si>
  <si>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</si>
  <si>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</si>
  <si>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</si>
  <si>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</si>
  <si>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</si>
  <si>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</si>
  <si>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</si>
  <si>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</si>
  <si>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</si>
  <si>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</si>
  <si>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</si>
  <si>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</si>
  <si>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</si>
  <si>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</si>
  <si>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</si>
  <si>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</si>
  <si>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</si>
  <si>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</si>
  <si>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</si>
  <si>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</si>
  <si>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</si>
  <si>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</si>
  <si>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</si>
  <si>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</si>
  <si>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</si>
  <si>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</si>
  <si>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</si>
  <si>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</si>
  <si>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</si>
  <si>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</si>
  <si>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</si>
  <si>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</si>
  <si>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</si>
  <si>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</si>
  <si>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</si>
  <si>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</si>
  <si>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</si>
  <si>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</si>
  <si>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</si>
  <si>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</si>
  <si>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</si>
  <si>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</si>
  <si>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</si>
  <si>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</si>
  <si>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</si>
  <si>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</si>
  <si>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</si>
  <si>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</si>
  <si>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</si>
  <si>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</si>
  <si>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</si>
  <si>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</si>
  <si>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</si>
  <si>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</si>
  <si>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</si>
  <si>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</si>
  <si>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</si>
  <si>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</si>
  <si>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</si>
  <si>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</si>
  <si>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</si>
  <si>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</si>
  <si>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</si>
  <si>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</si>
  <si>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</si>
  <si>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</si>
  <si>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</si>
  <si>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</si>
  <si>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</si>
  <si>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</si>
  <si>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</si>
  <si>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</si>
  <si>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</si>
  <si>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</si>
  <si>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</si>
  <si>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</si>
  <si>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</si>
  <si>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</si>
  <si>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</si>
  <si>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</si>
  <si>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</si>
  <si>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</si>
  <si>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</si>
  <si>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</si>
  <si>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</si>
  <si>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</si>
  <si>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</si>
  <si>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</si>
  <si>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</si>
  <si>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</si>
  <si>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</si>
  <si>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</si>
  <si>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</si>
  <si>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</si>
  <si>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</si>
  <si>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</si>
  <si>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</si>
  <si>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</si>
  <si>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</si>
  <si>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</si>
  <si>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</si>
  <si>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</si>
  <si>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</si>
  <si>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</si>
  <si>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</si>
  <si>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</si>
  <si>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</si>
  <si>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</si>
  <si>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</si>
  <si>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</si>
  <si>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</si>
  <si>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</si>
  <si>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</si>
  <si>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</si>
  <si>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</si>
  <si>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</si>
  <si>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</si>
  <si>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</si>
  <si>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</si>
  <si>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</si>
  <si>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</si>
  <si>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</si>
  <si>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</si>
  <si>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</si>
  <si>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</si>
  <si>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</si>
  <si>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</si>
  <si>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</si>
  <si>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</si>
  <si>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</si>
  <si>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</si>
  <si>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</si>
  <si>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</si>
  <si>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</si>
  <si>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</si>
  <si>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</si>
  <si>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</si>
  <si>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</si>
  <si>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</si>
  <si>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</si>
  <si>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</si>
  <si>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</si>
  <si>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</si>
  <si>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</si>
  <si>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</si>
  <si>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</si>
  <si>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</si>
  <si>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</si>
  <si>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</si>
  <si>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</si>
  <si>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</si>
  <si>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</si>
  <si>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</si>
  <si>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</si>
  <si>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</si>
  <si>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</si>
  <si>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</si>
  <si>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</si>
  <si>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</si>
  <si>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</si>
  <si>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</si>
  <si>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</si>
  <si>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</si>
  <si>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</si>
  <si>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</si>
  <si>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</si>
  <si>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</si>
  <si>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</si>
  <si>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</si>
  <si>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</si>
  <si>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</si>
  <si>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</si>
  <si>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</si>
  <si>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</si>
  <si>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</si>
  <si>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</si>
  <si>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</si>
  <si>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</si>
  <si>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</si>
  <si>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</si>
  <si>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</si>
  <si>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</si>
  <si>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</si>
  <si>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</si>
  <si>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</si>
  <si>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</si>
  <si>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</si>
  <si>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</si>
  <si>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</si>
  <si>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</si>
  <si>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</si>
  <si>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</si>
  <si>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</si>
  <si>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</si>
  <si>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</si>
  <si>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</si>
  <si>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</si>
  <si>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</si>
  <si>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</si>
  <si>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</si>
  <si>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</si>
  <si>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</si>
  <si>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</si>
  <si>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</si>
  <si>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</si>
  <si>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</si>
  <si>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</si>
  <si>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</si>
  <si>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</si>
  <si>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</si>
  <si>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</si>
  <si>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</si>
  <si>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</si>
  <si>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</si>
  <si>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</si>
  <si>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</si>
  <si>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</si>
  <si>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</si>
  <si>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</si>
  <si>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</si>
  <si>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</si>
  <si>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</si>
  <si>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</si>
  <si>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</si>
  <si>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</si>
  <si>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</si>
  <si>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</si>
  <si>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</si>
  <si>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</si>
  <si>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</si>
  <si>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</si>
  <si>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</si>
  <si>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</si>
  <si>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</si>
  <si>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</si>
  <si>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</si>
  <si>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</si>
  <si>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</si>
  <si>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</si>
  <si>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</si>
  <si>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</si>
  <si>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</si>
  <si>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</si>
  <si>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</si>
  <si>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</si>
  <si>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</si>
  <si>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</si>
  <si>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</si>
  <si>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</si>
  <si>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</si>
  <si>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</si>
  <si>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</si>
  <si>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</si>
  <si>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</si>
  <si>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</si>
  <si>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</si>
  <si>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</si>
  <si>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</si>
  <si>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</si>
  <si>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</si>
  <si>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</si>
  <si>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</si>
  <si>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</si>
  <si>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</si>
  <si>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</si>
  <si>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</si>
  <si>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</si>
  <si>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</si>
  <si>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</si>
  <si>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</si>
  <si>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</si>
  <si>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</si>
  <si>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</si>
  <si>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</si>
  <si>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</si>
  <si>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</si>
  <si>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</si>
  <si>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</si>
  <si>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</si>
  <si>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</si>
  <si>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</si>
  <si>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</si>
  <si>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</si>
  <si>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</si>
  <si>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</si>
  <si>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</si>
  <si>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</si>
  <si>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</si>
  <si>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</si>
  <si>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</si>
  <si>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</si>
  <si>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</si>
  <si>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</si>
  <si>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</si>
  <si>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</si>
  <si>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</si>
  <si>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</si>
  <si>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</si>
  <si>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</si>
  <si>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</si>
  <si>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</si>
  <si>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</si>
  <si>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</si>
  <si>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</si>
  <si>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</si>
  <si>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</si>
  <si>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</si>
  <si>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</si>
  <si>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</si>
  <si>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</si>
  <si>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</si>
  <si>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</si>
  <si>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</si>
  <si>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</si>
  <si>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</si>
  <si>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</si>
  <si>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</si>
  <si>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</si>
  <si>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</si>
  <si>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</si>
  <si>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</si>
  <si>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</si>
  <si>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</si>
  <si>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</si>
  <si>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</si>
  <si>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</si>
  <si>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</si>
  <si>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</si>
  <si>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</si>
  <si>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</si>
  <si>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</si>
  <si>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</si>
  <si>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</si>
  <si>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</si>
  <si>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</si>
  <si>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</si>
  <si>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</si>
  <si>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</si>
  <si>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</si>
  <si>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</si>
  <si>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</si>
  <si>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</si>
  <si>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</si>
  <si>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</si>
  <si>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</si>
  <si>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</si>
  <si>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</si>
  <si>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</si>
  <si>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</si>
  <si>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</si>
  <si>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</si>
  <si>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</si>
  <si>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</si>
  <si>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</si>
  <si>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</si>
  <si>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</si>
  <si>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</si>
  <si>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</si>
  <si>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</si>
  <si>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</si>
  <si>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</si>
  <si>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</si>
  <si>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</si>
  <si>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</si>
  <si>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</si>
  <si>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</si>
  <si>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</si>
  <si>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</si>
  <si>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</si>
  <si>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</si>
  <si>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</si>
  <si>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</si>
  <si>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</si>
  <si>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</si>
  <si>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</si>
  <si>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</si>
  <si>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</si>
  <si>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</si>
  <si>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</si>
  <si>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</si>
  <si>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</si>
  <si>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</si>
  <si>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</si>
  <si>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</si>
  <si>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</si>
  <si>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</si>
  <si>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</si>
  <si>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</si>
  <si>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</si>
  <si>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</si>
  <si>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</si>
  <si>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</si>
  <si>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</si>
  <si>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</si>
  <si>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</si>
  <si>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</si>
  <si>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</si>
  <si>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</si>
  <si>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</si>
  <si>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</si>
  <si>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</si>
  <si>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</si>
  <si>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</si>
  <si>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</si>
  <si>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</si>
  <si>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</si>
  <si>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</si>
  <si>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</si>
  <si>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</si>
  <si>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</si>
  <si>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</si>
  <si>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</si>
  <si>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</si>
  <si>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</si>
  <si>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</si>
  <si>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</si>
  <si>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</si>
  <si>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</si>
  <si>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</si>
  <si>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</si>
  <si>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</si>
  <si>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</si>
  <si>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</si>
  <si>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</si>
  <si>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</si>
  <si>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</si>
  <si>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</si>
  <si>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</si>
  <si>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</si>
  <si>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</si>
  <si>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</si>
  <si>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</si>
  <si>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</si>
  <si>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</si>
  <si>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</si>
  <si>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</si>
  <si>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</si>
  <si>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</si>
  <si>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</si>
  <si>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</si>
  <si>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</si>
  <si>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</si>
  <si>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</si>
  <si>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</si>
  <si>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</si>
  <si>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</si>
  <si>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</si>
  <si>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</si>
  <si>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</si>
  <si>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</si>
  <si>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</si>
  <si>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</si>
  <si>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</si>
  <si>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</si>
  <si>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</si>
  <si>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</si>
  <si>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</si>
  <si>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</si>
  <si>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</si>
  <si>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</si>
  <si>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</si>
  <si>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</si>
  <si>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</si>
  <si>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</si>
  <si>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</si>
  <si>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</si>
  <si>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</si>
  <si>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</si>
  <si>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</si>
  <si>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</si>
  <si>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</si>
  <si>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</si>
  <si>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</si>
  <si>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</si>
  <si>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</si>
  <si>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</si>
  <si>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</si>
  <si>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</si>
  <si>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</si>
  <si>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</si>
  <si>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</si>
  <si>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</si>
  <si>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</si>
  <si>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</si>
  <si>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</si>
  <si>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</si>
  <si>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</si>
  <si>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</si>
  <si>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</si>
  <si>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</si>
  <si>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</si>
  <si>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</si>
  <si>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</si>
  <si>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</si>
  <si>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</si>
  <si>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</si>
  <si>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</si>
  <si>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</si>
  <si>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</si>
  <si>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</si>
  <si>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</si>
  <si>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</si>
  <si>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</si>
  <si>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</si>
  <si>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</si>
  <si>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</si>
  <si>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</si>
  <si>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</si>
  <si>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</si>
  <si>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</si>
  <si>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</si>
  <si>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</si>
  <si>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</si>
  <si>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</si>
  <si>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</si>
  <si>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</si>
  <si>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</si>
  <si>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</si>
  <si>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</si>
  <si>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</si>
  <si>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</si>
  <si>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</si>
  <si>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</si>
  <si>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</si>
  <si>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</si>
  <si>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</si>
  <si>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</si>
  <si>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</si>
  <si>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</si>
  <si>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</si>
  <si>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</si>
  <si>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</si>
  <si>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</si>
  <si>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</si>
  <si>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</si>
  <si>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</si>
  <si>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</si>
  <si>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</si>
  <si>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</si>
  <si>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</si>
  <si>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</si>
  <si>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</si>
  <si>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</si>
  <si>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</si>
  <si>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</si>
  <si>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</si>
  <si>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</si>
  <si>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</si>
  <si>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</si>
  <si>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</si>
  <si>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</si>
  <si>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</si>
  <si>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</si>
  <si>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</si>
  <si>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</si>
  <si>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</si>
  <si>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</si>
  <si>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</si>
  <si>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</si>
  <si>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</si>
  <si>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</si>
  <si>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</si>
  <si>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</si>
  <si>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</si>
  <si>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</si>
  <si>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</si>
  <si>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</si>
  <si>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</si>
  <si>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</si>
  <si>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</si>
  <si>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</si>
  <si>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</si>
  <si>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</si>
  <si>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</si>
  <si>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</si>
  <si>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</si>
  <si>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</si>
  <si>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</si>
  <si>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</si>
  <si>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</si>
  <si>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</si>
  <si>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</si>
  <si>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</si>
  <si>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</si>
  <si>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</si>
  <si>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</si>
  <si>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</si>
  <si>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</si>
  <si>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</si>
  <si>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</si>
  <si>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</si>
  <si>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</si>
  <si>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</si>
  <si>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</si>
  <si>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</si>
  <si>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</si>
  <si>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</si>
  <si>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</si>
  <si>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</si>
  <si>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</si>
  <si>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</si>
  <si>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</si>
  <si>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</si>
  <si>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</si>
  <si>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</si>
  <si>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</si>
  <si>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</si>
  <si>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</si>
  <si>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</si>
  <si>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</si>
  <si>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</si>
  <si>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</si>
  <si>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</si>
  <si>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</si>
  <si>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</si>
  <si>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</si>
  <si>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</si>
  <si>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</si>
  <si>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</si>
  <si>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</si>
  <si>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</si>
  <si>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</si>
  <si>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</si>
  <si>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</si>
  <si>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</si>
  <si>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</si>
  <si>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</si>
  <si>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</si>
  <si>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</si>
  <si>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</si>
  <si>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</si>
  <si>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</si>
  <si>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</si>
  <si>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</si>
  <si>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</si>
  <si>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</si>
  <si>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</si>
  <si>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</si>
  <si>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</si>
  <si>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</si>
  <si>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</si>
  <si>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</si>
  <si>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</si>
  <si>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</si>
  <si>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</si>
  <si>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</si>
  <si>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</si>
  <si>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</si>
  <si>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</si>
  <si>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</si>
  <si>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</si>
  <si>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</si>
  <si>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</si>
  <si>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</si>
  <si>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</si>
  <si>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</si>
  <si>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</si>
  <si>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</si>
  <si>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</si>
  <si>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</si>
  <si>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</si>
  <si>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</si>
  <si>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</si>
  <si>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</si>
  <si>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</si>
  <si>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</si>
  <si>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</si>
  <si>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</si>
  <si>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</si>
  <si>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</si>
  <si>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</si>
  <si>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</si>
  <si>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</si>
  <si>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</si>
  <si>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</si>
  <si>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</si>
  <si>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</si>
  <si>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</si>
  <si>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</si>
  <si>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</si>
  <si>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</si>
  <si>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</si>
  <si>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</si>
  <si>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</si>
  <si>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</si>
  <si>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</si>
  <si>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</si>
  <si>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</si>
  <si>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</si>
  <si>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</si>
  <si>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</si>
  <si>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</si>
  <si>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</si>
  <si>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</si>
  <si>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</si>
  <si>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</si>
  <si>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</si>
  <si>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</si>
  <si>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</si>
  <si>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</si>
  <si>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</si>
  <si>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</si>
  <si>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</si>
  <si>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</si>
  <si>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</si>
  <si>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</si>
  <si>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</si>
  <si>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</si>
  <si>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</si>
  <si>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</si>
  <si>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</si>
  <si>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</si>
  <si>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</si>
  <si>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</si>
  <si>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</si>
  <si>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</si>
  <si>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</si>
  <si>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</si>
  <si>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</si>
  <si>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</si>
  <si>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</si>
  <si>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</si>
  <si>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</si>
  <si>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</si>
  <si>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</si>
  <si>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</si>
  <si>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</si>
  <si>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</si>
  <si>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</si>
  <si>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</si>
  <si>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</si>
  <si>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</si>
  <si>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</si>
  <si>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</si>
  <si>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</si>
  <si>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</si>
  <si>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</si>
  <si>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</si>
  <si>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</si>
  <si>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</si>
  <si>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</si>
  <si>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</si>
  <si>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</si>
  <si>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</si>
  <si>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</si>
  <si>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</si>
  <si>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</si>
  <si>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</si>
  <si>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</si>
  <si>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</si>
  <si>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</si>
  <si>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</si>
  <si>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</si>
  <si>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</si>
  <si>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</si>
  <si>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</si>
  <si>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</si>
  <si>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</si>
  <si>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</si>
  <si>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</si>
  <si>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</si>
  <si>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</si>
  <si>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</si>
  <si>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</si>
  <si>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</si>
  <si>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</si>
  <si>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</si>
  <si>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</si>
  <si>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</si>
  <si>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</si>
  <si>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</si>
  <si>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</si>
  <si>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</si>
  <si>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</si>
  <si>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</si>
  <si>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</si>
  <si>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</si>
  <si>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</si>
  <si>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</si>
  <si>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</si>
  <si>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</si>
  <si>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</si>
  <si>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</si>
  <si>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</si>
  <si>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</si>
  <si>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</si>
  <si>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</si>
  <si>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</si>
  <si>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</si>
  <si>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</si>
  <si>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</si>
  <si>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</si>
  <si>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</si>
  <si>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</si>
  <si>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</si>
  <si>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</si>
  <si>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</si>
  <si>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</si>
  <si>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</si>
  <si>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</si>
  <si>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</si>
  <si>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</si>
  <si>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</si>
  <si>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</si>
  <si>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</si>
  <si>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</si>
  <si>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</si>
  <si>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</si>
  <si>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</si>
  <si>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</si>
  <si>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</si>
  <si>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</si>
  <si>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</si>
  <si>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</si>
  <si>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</si>
  <si>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</si>
  <si>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</si>
  <si>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</si>
  <si>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</si>
  <si>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</si>
  <si>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</si>
  <si>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</si>
  <si>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</si>
  <si>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</si>
  <si>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</si>
  <si>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</si>
  <si>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</si>
  <si>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</si>
  <si>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</si>
  <si>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</si>
  <si>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</si>
  <si>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</si>
  <si>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</si>
  <si>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</si>
  <si>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</si>
  <si>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</si>
  <si>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</si>
  <si>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</si>
  <si>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</si>
  <si>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</si>
  <si>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</si>
  <si>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</si>
  <si>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</si>
  <si>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</si>
  <si>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</si>
  <si>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</si>
  <si>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</si>
  <si>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</si>
  <si>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</si>
  <si>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</si>
  <si>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</si>
  <si>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</si>
  <si>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</si>
  <si>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</si>
  <si>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</si>
  <si>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</si>
  <si>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</si>
  <si>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</si>
  <si>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</si>
  <si>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</si>
  <si>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</si>
  <si>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</si>
  <si>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</si>
  <si>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</si>
  <si>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</si>
  <si>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</si>
  <si>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</si>
  <si>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</si>
  <si>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</si>
  <si>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</si>
  <si>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</si>
  <si>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</si>
  <si>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</si>
  <si>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</si>
  <si>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</si>
  <si>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</si>
  <si>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</si>
  <si>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</si>
  <si>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</si>
  <si>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</si>
  <si>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</si>
  <si>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</si>
  <si>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</si>
  <si>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</si>
  <si>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</si>
  <si>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</si>
  <si>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</si>
  <si>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</si>
  <si>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</si>
  <si>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</si>
  <si>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</si>
  <si>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</si>
  <si>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</si>
  <si>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</si>
  <si>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</si>
  <si>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</si>
  <si>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</si>
  <si>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</si>
  <si>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</si>
  <si>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</si>
  <si>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</si>
  <si>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</si>
  <si>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</si>
  <si>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</si>
  <si>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</si>
  <si>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</si>
  <si>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</si>
  <si>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</si>
  <si>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</si>
  <si>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</si>
  <si>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</si>
  <si>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</si>
  <si>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</si>
  <si>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</si>
  <si>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</si>
  <si>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</si>
  <si>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</si>
  <si>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</si>
  <si>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</si>
  <si>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</si>
  <si>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</si>
  <si>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</si>
  <si>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</si>
  <si>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</si>
  <si>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</si>
  <si>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</si>
  <si>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</si>
  <si>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</si>
  <si>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</si>
  <si>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</si>
  <si>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</si>
  <si>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</si>
  <si>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</si>
  <si>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</si>
  <si>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</si>
  <si>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</si>
  <si>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</si>
  <si>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</si>
  <si>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</si>
  <si>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</si>
  <si>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</si>
  <si>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</si>
  <si>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</si>
  <si>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</si>
  <si>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</si>
  <si>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</si>
  <si>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</si>
  <si>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</si>
  <si>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</si>
  <si>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</si>
  <si>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</si>
  <si>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</si>
  <si>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</si>
  <si>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</si>
  <si>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</si>
  <si>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</si>
  <si>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</si>
  <si>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</si>
  <si>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</si>
  <si>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</si>
  <si>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</si>
  <si>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</si>
  <si>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</si>
  <si>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</si>
  <si>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</si>
  <si>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</si>
  <si>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</si>
  <si>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</si>
  <si>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</si>
  <si>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</si>
  <si>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</si>
  <si>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</si>
  <si>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</si>
  <si>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</si>
  <si>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</si>
  <si>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</si>
  <si>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</si>
  <si>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</si>
  <si>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</si>
  <si>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</si>
  <si>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</si>
  <si>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</si>
  <si>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</si>
  <si>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</si>
  <si>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</si>
  <si>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</si>
  <si>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</si>
  <si>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</si>
  <si>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</si>
  <si>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</si>
  <si>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</si>
  <si>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</si>
  <si>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</si>
  <si>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</si>
  <si>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</si>
  <si>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</si>
  <si>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</si>
  <si>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</si>
  <si>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</si>
  <si>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</si>
  <si>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</si>
  <si>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</si>
  <si>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</si>
  <si>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</si>
  <si>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</si>
  <si>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</si>
  <si>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</si>
  <si>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</si>
  <si>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</si>
  <si>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</si>
  <si>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</si>
  <si>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</si>
  <si>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</si>
  <si>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</si>
  <si>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</si>
  <si>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</si>
  <si>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</si>
  <si>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</si>
  <si>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</si>
  <si>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</si>
  <si>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</si>
  <si>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</si>
  <si>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</si>
  <si>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</si>
  <si>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</si>
  <si>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</si>
  <si>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</si>
  <si>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</si>
  <si>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</si>
  <si>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</si>
  <si>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</si>
  <si>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</si>
  <si>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</si>
  <si>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</si>
  <si>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</si>
  <si>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</si>
  <si>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</si>
  <si>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</si>
  <si>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</si>
  <si>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</si>
  <si>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</si>
  <si>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</si>
  <si>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</si>
  <si>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</si>
  <si>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</si>
  <si>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</si>
  <si>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</si>
  <si>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</si>
  <si>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</si>
  <si>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</si>
  <si>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</si>
  <si>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</si>
  <si>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</si>
  <si>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</si>
  <si>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</si>
  <si>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</si>
  <si>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</si>
  <si>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</si>
  <si>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</si>
  <si>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</si>
  <si>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</si>
  <si>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</si>
  <si>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</si>
  <si>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</si>
  <si>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</si>
  <si>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</si>
  <si>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</si>
  <si>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</si>
  <si>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</si>
  <si>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</si>
  <si>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</si>
  <si>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</si>
  <si>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</si>
  <si>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</si>
  <si>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</si>
  <si>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</si>
  <si>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</si>
  <si>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</si>
  <si>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</si>
  <si>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</si>
  <si>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</si>
  <si>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</si>
  <si>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</si>
  <si>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</si>
  <si>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</si>
  <si>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</si>
  <si>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</si>
  <si>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</si>
  <si>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</si>
  <si>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</si>
  <si>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</si>
  <si>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</si>
  <si>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</si>
  <si>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</si>
  <si>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</si>
  <si>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</si>
  <si>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</si>
  <si>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</si>
  <si>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</si>
  <si>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</si>
  <si>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</si>
  <si>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</si>
  <si>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</si>
  <si>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</si>
  <si>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</si>
  <si>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</si>
  <si>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</si>
  <si>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</si>
  <si>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</si>
  <si>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</si>
  <si>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</si>
  <si>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</si>
  <si>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</si>
  <si>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</si>
  <si>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</si>
  <si>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</si>
  <si>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</si>
  <si>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</si>
  <si>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</si>
  <si>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</si>
  <si>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</si>
  <si>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</si>
  <si>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</si>
  <si>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</si>
  <si>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</si>
  <si>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</si>
  <si>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</si>
  <si>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</si>
  <si>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</si>
  <si>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</si>
  <si>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</si>
  <si>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</si>
  <si>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</si>
  <si>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</si>
  <si>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</si>
  <si>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</si>
  <si>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</si>
  <si>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</si>
  <si>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</si>
  <si>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</si>
  <si>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</si>
  <si>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</si>
  <si>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</si>
  <si>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</si>
  <si>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</si>
  <si>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</si>
  <si>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</si>
  <si>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</si>
  <si>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</si>
  <si>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</si>
  <si>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</si>
  <si>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</si>
  <si>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</si>
  <si>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</si>
  <si>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</si>
  <si>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</si>
  <si>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</si>
  <si>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</si>
  <si>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</si>
  <si>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</si>
  <si>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</si>
  <si>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</si>
  <si>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</si>
  <si>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</si>
  <si>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</si>
  <si>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</si>
  <si>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</si>
  <si>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</si>
  <si>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</si>
  <si>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</si>
  <si>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</si>
  <si>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</si>
  <si>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</si>
  <si>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</si>
  <si>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</si>
  <si>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</si>
  <si>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</si>
  <si>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</si>
  <si>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</si>
  <si>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</si>
  <si>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</si>
  <si>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</si>
  <si>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</si>
  <si>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</si>
  <si>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</si>
  <si>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</si>
  <si>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</si>
  <si>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</si>
  <si>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</si>
  <si>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</si>
  <si>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</si>
  <si>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</si>
  <si>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</si>
  <si>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</si>
  <si>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</si>
  <si>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</si>
  <si>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</si>
  <si>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</si>
  <si>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</si>
  <si>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</si>
  <si>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</si>
  <si>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</si>
  <si>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</si>
  <si>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</si>
  <si>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</si>
  <si>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</si>
  <si>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</si>
  <si>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</si>
  <si>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</si>
  <si>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</si>
  <si>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</si>
  <si>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</si>
  <si>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</si>
  <si>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</si>
  <si>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</si>
  <si>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</si>
  <si>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</si>
  <si>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</si>
  <si>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</si>
  <si>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</si>
  <si>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</si>
  <si>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</si>
  <si>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</si>
  <si>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</si>
  <si>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</si>
  <si>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</si>
  <si>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</si>
  <si>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</si>
  <si>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</si>
  <si>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</si>
  <si>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</si>
  <si>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</si>
  <si>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</si>
  <si>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</si>
  <si>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</si>
  <si>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</si>
  <si>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</si>
  <si>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</si>
  <si>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</si>
  <si>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</si>
  <si>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</si>
  <si>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</si>
  <si>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</si>
  <si>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</si>
  <si>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</si>
  <si>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</si>
  <si>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</si>
  <si>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</si>
  <si>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</si>
  <si>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</si>
  <si>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</si>
  <si>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</si>
  <si>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</si>
  <si>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</si>
  <si>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</si>
  <si>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</si>
  <si>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</si>
  <si>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</si>
  <si>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</si>
  <si>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</si>
  <si>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</si>
  <si>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</si>
  <si>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</si>
  <si>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</si>
  <si>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</si>
  <si>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</si>
  <si>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</si>
  <si>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</si>
  <si>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</si>
  <si>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</si>
  <si>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</si>
  <si>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</si>
  <si>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</si>
  <si>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</si>
  <si>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</si>
  <si>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</si>
  <si>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</si>
  <si>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</si>
  <si>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</si>
  <si>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</si>
  <si>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</si>
  <si>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</si>
  <si>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</si>
  <si>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</si>
  <si>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</si>
  <si>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</si>
  <si>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</si>
  <si>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</si>
  <si>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</si>
  <si>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</si>
  <si>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</si>
  <si>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</si>
  <si>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</si>
  <si>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</si>
  <si>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</si>
  <si>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</si>
  <si>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</si>
  <si>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</si>
  <si>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</si>
  <si>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</si>
  <si>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</si>
  <si>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</si>
  <si>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</si>
  <si>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</si>
  <si>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</si>
  <si>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</si>
  <si>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</si>
  <si>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</si>
  <si>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</si>
  <si>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</si>
  <si>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</si>
  <si>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</si>
  <si>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</si>
  <si>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</si>
  <si>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</si>
  <si>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</si>
  <si>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</si>
  <si>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</si>
  <si>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</si>
  <si>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</si>
  <si>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</si>
  <si>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</si>
  <si>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</si>
  <si>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</si>
  <si>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</si>
  <si>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</si>
  <si>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</si>
  <si>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</si>
  <si>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</si>
  <si>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</si>
  <si>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</si>
  <si>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</si>
  <si>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</si>
  <si>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</si>
  <si>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</si>
  <si>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</si>
  <si>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</si>
  <si>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</si>
  <si>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</si>
  <si>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</si>
  <si>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</si>
  <si>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</si>
  <si>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</si>
  <si>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</si>
  <si>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</si>
  <si>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</si>
  <si>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</si>
  <si>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</si>
  <si>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</si>
  <si>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</si>
  <si>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</si>
  <si>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</si>
  <si>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</si>
  <si>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</si>
  <si>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</si>
  <si>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</si>
  <si>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</si>
  <si>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</si>
  <si>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</si>
  <si>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</si>
  <si>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</si>
  <si>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</si>
  <si>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</si>
  <si>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</si>
  <si>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</si>
  <si>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</si>
  <si>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</si>
  <si>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</si>
  <si>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</si>
  <si>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</si>
  <si>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</si>
  <si>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</si>
  <si>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</si>
  <si>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</si>
  <si>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</si>
  <si>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</si>
  <si>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</si>
  <si>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</si>
  <si>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</si>
  <si>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</si>
  <si>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</si>
  <si>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</si>
  <si>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</si>
  <si>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</si>
  <si>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</si>
  <si>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</si>
  <si>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</si>
  <si>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</si>
  <si>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</si>
  <si>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</si>
  <si>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</si>
  <si>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</si>
  <si>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</si>
  <si>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</si>
  <si>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</si>
  <si>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</si>
  <si>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</si>
  <si>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</si>
  <si>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</si>
  <si>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</si>
  <si>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</si>
  <si>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</si>
  <si>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</si>
  <si>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</si>
  <si>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</si>
  <si>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</si>
  <si>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</si>
  <si>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</si>
  <si>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</si>
  <si>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</si>
  <si>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</si>
  <si>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</si>
  <si>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</si>
  <si>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</si>
  <si>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</si>
  <si>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</si>
  <si>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</si>
  <si>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</si>
  <si>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</si>
  <si>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</si>
  <si>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</si>
  <si>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</si>
  <si>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</si>
  <si>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</si>
  <si>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</si>
  <si>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</si>
  <si>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</si>
  <si>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</si>
  <si>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</si>
  <si>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</si>
  <si>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</si>
  <si>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</si>
  <si>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</si>
  <si>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</si>
  <si>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</si>
  <si>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</si>
  <si>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</si>
  <si>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</si>
  <si>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</si>
  <si>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</si>
  <si>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</si>
  <si>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</si>
  <si>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</si>
  <si>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</si>
  <si>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</si>
  <si>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</si>
  <si>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</si>
  <si>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</si>
  <si>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</si>
  <si>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</si>
  <si>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</si>
  <si>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</si>
  <si>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</si>
  <si>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</si>
  <si>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</si>
  <si>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</si>
  <si>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</si>
  <si>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</si>
  <si>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</si>
  <si>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</si>
  <si>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</si>
  <si>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</si>
  <si>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</si>
  <si>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</si>
  <si>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</si>
  <si>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</si>
  <si>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</si>
  <si>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</si>
  <si>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</si>
  <si>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</si>
  <si>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</si>
  <si>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</si>
  <si>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</si>
  <si>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</si>
  <si>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</si>
  <si>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</si>
  <si>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</si>
  <si>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</si>
  <si>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</si>
  <si>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</si>
  <si>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</si>
  <si>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</si>
  <si>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</si>
  <si>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</si>
  <si>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</si>
  <si>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</si>
  <si>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</si>
  <si>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</si>
  <si>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</si>
  <si>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</si>
  <si>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</si>
  <si>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</si>
  <si>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</si>
  <si>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</si>
  <si>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</si>
  <si>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</si>
  <si>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</si>
  <si>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</si>
  <si>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</si>
  <si>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</si>
  <si>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</si>
  <si>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</si>
  <si>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</si>
  <si>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</si>
  <si>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</si>
  <si>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</si>
  <si>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</si>
  <si>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</si>
  <si>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</si>
  <si>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</si>
  <si>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</si>
  <si>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</si>
  <si>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</si>
  <si>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</si>
  <si>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</si>
  <si>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</si>
  <si>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</si>
  <si>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</si>
  <si>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</si>
  <si>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</si>
  <si>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</si>
  <si>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</si>
  <si>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</si>
  <si>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</si>
  <si>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</si>
  <si>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</si>
  <si>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</si>
  <si>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</si>
  <si>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</si>
  <si>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</si>
  <si>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</si>
  <si>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</si>
  <si>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</si>
  <si>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</si>
  <si>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</si>
  <si>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</si>
  <si>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</si>
  <si>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</si>
  <si>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</si>
  <si>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</si>
  <si>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</si>
  <si>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</si>
  <si>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</si>
  <si>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</si>
  <si>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</si>
  <si>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</si>
  <si>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</si>
  <si>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</si>
  <si>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</si>
  <si>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</si>
  <si>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</si>
  <si>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</si>
  <si>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</si>
  <si>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</si>
  <si>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</si>
  <si>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</si>
  <si>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</si>
  <si>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</si>
  <si>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</si>
  <si>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</si>
  <si>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</si>
  <si>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</si>
  <si>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</si>
  <si>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</si>
  <si>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</si>
  <si>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</si>
  <si>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</si>
  <si>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</si>
  <si>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</si>
  <si>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</si>
  <si>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</si>
  <si>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</si>
  <si>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</si>
  <si>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</si>
  <si>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</si>
  <si>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</si>
  <si>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</si>
  <si>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</si>
  <si>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</si>
  <si>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</si>
  <si>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</si>
  <si>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</si>
  <si>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</si>
  <si>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</si>
  <si>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</si>
  <si>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</si>
  <si>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</si>
  <si>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</si>
  <si>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</si>
  <si>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</si>
  <si>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</si>
  <si>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</si>
  <si>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</si>
  <si>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</si>
  <si>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</si>
  <si>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</si>
  <si>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</si>
  <si>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</si>
  <si>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</si>
  <si>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</si>
  <si>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</si>
  <si>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</si>
  <si>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</si>
  <si>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</si>
  <si>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</si>
  <si>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</si>
  <si>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</si>
  <si>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</si>
  <si>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</si>
  <si>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</si>
  <si>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</si>
  <si>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</si>
  <si>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</si>
  <si>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</si>
  <si>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</si>
  <si>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</si>
  <si>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</si>
  <si>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</si>
  <si>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</si>
  <si>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</si>
  <si>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</si>
  <si>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</si>
  <si>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</si>
  <si>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</si>
  <si>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</si>
  <si>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</si>
  <si>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</si>
  <si>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</si>
  <si>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</si>
  <si>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</si>
  <si>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</si>
  <si>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</si>
  <si>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</si>
  <si>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</si>
  <si>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</si>
  <si>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</si>
  <si>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</si>
  <si>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</si>
  <si>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</si>
  <si>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</si>
  <si>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</si>
  <si>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</si>
  <si>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</si>
  <si>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</si>
  <si>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</si>
  <si>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</si>
  <si>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</si>
  <si>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</si>
  <si>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</si>
  <si>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</si>
  <si>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</si>
  <si>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</si>
  <si>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</si>
  <si>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</si>
  <si>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</si>
  <si>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</si>
  <si>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</si>
  <si>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</si>
  <si>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</si>
  <si>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</si>
  <si>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</si>
  <si>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</si>
  <si>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</si>
  <si>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</si>
  <si>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</si>
  <si>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</si>
  <si>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</si>
  <si>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</si>
  <si>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</si>
  <si>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</si>
  <si>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</si>
  <si>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</si>
  <si>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</si>
  <si>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</si>
  <si>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</si>
  <si>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</si>
  <si>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</si>
  <si>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</si>
  <si>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</si>
  <si>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</si>
  <si>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</si>
  <si>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</si>
  <si>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</si>
  <si>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</si>
  <si>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</si>
  <si>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</si>
  <si>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</si>
  <si>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</si>
  <si>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</si>
  <si>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</si>
  <si>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</si>
  <si>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</si>
  <si>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</si>
  <si>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</si>
  <si>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</si>
  <si>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</si>
  <si>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</si>
  <si>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</si>
  <si>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</si>
  <si>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</si>
  <si>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</si>
  <si>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</si>
  <si>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</si>
  <si>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</si>
  <si>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</si>
  <si>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</si>
  <si>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</si>
  <si>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</si>
  <si>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</si>
  <si>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</si>
  <si>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</si>
  <si>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</si>
  <si>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</si>
  <si>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</si>
  <si>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</si>
  <si>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</si>
  <si>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</si>
  <si>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</si>
  <si>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</si>
  <si>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</si>
  <si>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</si>
  <si>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</si>
  <si>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</si>
  <si>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</si>
  <si>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</si>
  <si>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</si>
  <si>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</si>
  <si>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</si>
  <si>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</si>
  <si>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</si>
  <si>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</si>
  <si>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</si>
  <si>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</si>
  <si>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</si>
  <si>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</si>
  <si>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</si>
  <si>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</si>
  <si>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</si>
  <si>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</si>
  <si>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</si>
  <si>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</si>
  <si>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</si>
  <si>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</si>
  <si>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</si>
  <si>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</si>
  <si>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</si>
  <si>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</si>
  <si>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</si>
  <si>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</si>
  <si>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</si>
  <si>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</si>
  <si>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</si>
  <si>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</si>
  <si>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</si>
  <si>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</si>
  <si>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</si>
  <si>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</si>
  <si>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</si>
  <si>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</si>
  <si>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</si>
  <si>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</si>
  <si>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</si>
  <si>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</si>
  <si>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</si>
  <si>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</si>
  <si>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</si>
  <si>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</si>
  <si>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</si>
  <si>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</si>
  <si>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</si>
  <si>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</si>
  <si>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</si>
  <si>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</si>
  <si>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</si>
  <si>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</si>
  <si>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</si>
  <si>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</si>
  <si>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</si>
  <si>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</si>
  <si>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</si>
  <si>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</si>
  <si>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</si>
  <si>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</si>
  <si>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</si>
  <si>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</si>
  <si>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</si>
  <si>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</si>
  <si>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</si>
  <si>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</si>
  <si>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</si>
  <si>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</si>
  <si>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</si>
  <si>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</si>
  <si>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</si>
  <si>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</si>
  <si>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</si>
  <si>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</si>
  <si>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</si>
  <si>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</si>
  <si>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</si>
  <si>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</si>
  <si>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</si>
  <si>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</si>
  <si>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</si>
  <si>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</si>
  <si>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</si>
  <si>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</si>
  <si>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</si>
  <si>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</si>
  <si>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</si>
  <si>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</si>
  <si>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</si>
  <si>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</si>
  <si>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</si>
  <si>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</si>
  <si>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</si>
  <si>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</si>
  <si>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</si>
  <si>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</si>
  <si>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</si>
  <si>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</si>
  <si>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</si>
  <si>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</si>
  <si>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</si>
  <si>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</si>
  <si>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</si>
  <si>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</si>
  <si>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</si>
  <si>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</si>
  <si>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</si>
  <si>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</si>
  <si>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</si>
  <si>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</si>
  <si>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</si>
  <si>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</si>
  <si>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</si>
  <si>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</si>
  <si>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</si>
  <si>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</si>
  <si>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</si>
  <si>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</si>
  <si>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</si>
  <si>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</si>
  <si>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</si>
  <si>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</si>
  <si>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</si>
  <si>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</si>
  <si>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</si>
  <si>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</si>
  <si>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</si>
  <si>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</si>
  <si>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</si>
  <si>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</si>
  <si>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</si>
  <si>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</si>
  <si>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</si>
  <si>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</si>
  <si>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</si>
  <si>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</si>
  <si>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</si>
  <si>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</si>
  <si>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</si>
  <si>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</si>
  <si>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</si>
  <si>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</si>
  <si>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</si>
  <si>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</si>
  <si>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</si>
  <si>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</si>
  <si>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</si>
  <si>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</si>
  <si>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</si>
  <si>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</si>
  <si>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</si>
  <si>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</si>
  <si>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</si>
  <si>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</si>
  <si>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</si>
  <si>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</si>
  <si>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</si>
  <si>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</si>
  <si>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</si>
  <si>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</si>
  <si>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</si>
  <si>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</si>
  <si>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</si>
  <si>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</si>
  <si>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</si>
  <si>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</si>
  <si>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</si>
  <si>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</si>
  <si>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</si>
  <si>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</si>
  <si>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</si>
  <si>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</si>
  <si>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</si>
  <si>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</si>
  <si>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</si>
  <si>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</si>
  <si>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</si>
  <si>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</si>
  <si>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</si>
  <si>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</si>
  <si>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</si>
  <si>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</si>
  <si>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</si>
  <si>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</si>
  <si>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</si>
  <si>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</si>
  <si>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</si>
  <si>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</si>
  <si>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</si>
  <si>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</si>
  <si>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</si>
  <si>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</si>
  <si>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</si>
  <si>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</si>
  <si>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</si>
  <si>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</si>
  <si>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</si>
  <si>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</si>
  <si>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</si>
  <si>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</si>
  <si>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</si>
  <si>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</si>
  <si>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</si>
  <si>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</si>
  <si>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</si>
  <si>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</si>
  <si>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</si>
  <si>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</si>
  <si>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</si>
  <si>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</si>
  <si>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</si>
  <si>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</si>
  <si>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</si>
  <si>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</si>
  <si>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</si>
  <si>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</si>
  <si>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</si>
  <si>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</si>
  <si>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</si>
  <si>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</si>
  <si>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</si>
  <si>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</si>
  <si>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</si>
  <si>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</si>
  <si>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</si>
  <si>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</si>
  <si>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</si>
  <si>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</si>
  <si>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</si>
  <si>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</si>
  <si>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</si>
  <si>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</si>
  <si>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</si>
  <si>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</si>
  <si>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</si>
  <si>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</si>
  <si>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</si>
  <si>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</si>
  <si>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</si>
  <si>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</si>
  <si>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</si>
  <si>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</si>
  <si>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</si>
  <si>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</si>
  <si>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</si>
  <si>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</si>
  <si>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</si>
  <si>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</si>
  <si>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</si>
  <si>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</si>
  <si>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</si>
  <si>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</si>
  <si>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</si>
  <si>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</si>
  <si>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</si>
  <si>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</si>
  <si>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</si>
  <si>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</si>
  <si>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</si>
  <si>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</si>
  <si>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</si>
  <si>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</si>
  <si>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</si>
  <si>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</si>
  <si>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</si>
  <si>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</si>
  <si>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</si>
  <si>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</si>
  <si>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</si>
  <si>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</si>
  <si>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</si>
  <si>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</si>
  <si>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</si>
  <si>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</si>
  <si>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</si>
  <si>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</si>
  <si>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</si>
  <si>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</si>
  <si>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</si>
  <si>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</si>
  <si>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</si>
  <si>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</si>
  <si>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</si>
  <si>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</si>
  <si>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</si>
  <si>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</si>
  <si>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</si>
  <si>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</si>
  <si>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</si>
  <si>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</si>
  <si>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</si>
  <si>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</si>
  <si>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</si>
  <si>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</si>
  <si>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</si>
  <si>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</si>
  <si>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</si>
  <si>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</si>
  <si>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</si>
  <si>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</si>
  <si>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</si>
  <si>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</si>
  <si>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</si>
  <si>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</si>
  <si>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</si>
  <si>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</si>
  <si>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</si>
  <si>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</si>
  <si>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</si>
  <si>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</si>
  <si>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</si>
  <si>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</si>
  <si>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</si>
  <si>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</si>
  <si>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</si>
  <si>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</si>
  <si>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</si>
  <si>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</si>
  <si>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</si>
  <si>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</si>
  <si>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</si>
  <si>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</si>
  <si>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</si>
  <si>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</si>
  <si>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</si>
  <si>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</si>
  <si>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</si>
  <si>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</si>
  <si>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</si>
  <si>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</si>
  <si>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</si>
  <si>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</si>
  <si>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</si>
  <si>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</si>
  <si>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</si>
  <si>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</si>
  <si>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</si>
  <si>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</si>
  <si>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</si>
  <si>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</si>
  <si>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</si>
  <si>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</si>
  <si>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</si>
  <si>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</si>
  <si>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</si>
  <si>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</si>
  <si>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</si>
  <si>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</si>
  <si>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</si>
  <si>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</si>
  <si>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</si>
  <si>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</si>
  <si>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</si>
  <si>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</si>
  <si>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</si>
  <si>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</si>
  <si>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</si>
  <si>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</si>
  <si>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</si>
  <si>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</si>
  <si>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</si>
  <si>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</si>
  <si>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</si>
  <si>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</si>
  <si>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</si>
  <si>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</si>
  <si>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</si>
  <si>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</si>
  <si>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</si>
  <si>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</si>
  <si>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</si>
  <si>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</si>
  <si>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</si>
  <si>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</si>
  <si>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</si>
  <si>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</si>
  <si>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</si>
  <si>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</si>
  <si>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</si>
  <si>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</si>
  <si>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</si>
  <si>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</si>
  <si>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</si>
  <si>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</si>
  <si>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</si>
  <si>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</si>
  <si>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</si>
  <si>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</si>
  <si>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</si>
  <si>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</si>
  <si>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</si>
  <si>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</si>
  <si>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</si>
  <si>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</si>
  <si>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</si>
  <si>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</si>
  <si>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</si>
  <si>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</si>
  <si>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</si>
  <si>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</si>
  <si>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</si>
  <si>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</si>
  <si>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</si>
  <si>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</si>
  <si>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</si>
  <si>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</si>
  <si>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</si>
  <si>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</si>
  <si>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</si>
  <si>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</si>
  <si>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</si>
  <si>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</si>
  <si>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</si>
  <si>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</si>
  <si>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</si>
  <si>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</si>
  <si>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</si>
  <si>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</si>
  <si>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</si>
  <si>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</si>
  <si>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</si>
  <si>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</si>
  <si>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</si>
  <si>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</si>
  <si>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</si>
  <si>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</si>
  <si>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</si>
  <si>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</si>
  <si>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</si>
  <si>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</si>
  <si>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</si>
  <si>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</si>
  <si>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</si>
  <si>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</si>
  <si>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</si>
  <si>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</si>
  <si>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</si>
  <si>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</si>
  <si>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</si>
  <si>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</si>
  <si>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</si>
  <si>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</si>
  <si>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</si>
  <si>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</si>
  <si>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</si>
  <si>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</si>
  <si>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</si>
  <si>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</si>
  <si>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</si>
  <si>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</si>
  <si>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</si>
  <si>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</si>
  <si>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</si>
  <si>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</si>
  <si>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</si>
  <si>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</si>
  <si>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</si>
  <si>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</si>
  <si>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</si>
  <si>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</si>
  <si>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</si>
  <si>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</si>
  <si>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</si>
  <si>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</si>
  <si>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</si>
  <si>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</si>
  <si>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</si>
  <si>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</si>
  <si>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</si>
  <si>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</si>
  <si>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</si>
  <si>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</si>
  <si>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</si>
  <si>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</si>
  <si>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</si>
  <si>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</si>
  <si>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</si>
  <si>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</si>
  <si>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</si>
  <si>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</si>
  <si>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</si>
  <si>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</si>
  <si>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</si>
  <si>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</si>
  <si>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</si>
  <si>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</si>
  <si>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</si>
  <si>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</si>
  <si>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</si>
  <si>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</si>
  <si>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</si>
  <si>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</si>
  <si>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</si>
  <si>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</si>
  <si>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</si>
  <si>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</si>
  <si>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</si>
  <si>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</si>
  <si>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</si>
  <si>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</si>
  <si>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</si>
  <si>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</si>
  <si>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</si>
  <si>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</si>
  <si>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</si>
  <si>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</si>
  <si>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</si>
  <si>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</si>
  <si>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</si>
  <si>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</si>
  <si>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</si>
  <si>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</si>
  <si>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</si>
  <si>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</si>
  <si>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</si>
  <si>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</si>
  <si>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</si>
  <si>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</si>
  <si>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</si>
  <si>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</si>
  <si>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</si>
  <si>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</si>
  <si>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</si>
  <si>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</si>
  <si>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</si>
  <si>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</si>
  <si>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</si>
  <si>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</si>
  <si>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</si>
  <si>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</si>
  <si>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</si>
  <si>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</si>
  <si>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</si>
  <si>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</si>
  <si>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</si>
  <si>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</si>
  <si>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</si>
  <si>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</si>
  <si>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</si>
  <si>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</si>
  <si>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</si>
  <si>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</si>
  <si>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</si>
  <si>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</si>
  <si>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</si>
  <si>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</si>
  <si>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</si>
  <si>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</si>
  <si>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</si>
  <si>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</si>
  <si>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</si>
  <si>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</si>
  <si>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</si>
  <si>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</si>
  <si>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</si>
  <si>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</si>
  <si>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</si>
  <si>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</si>
  <si>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</si>
  <si>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</si>
  <si>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</si>
  <si>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</si>
  <si>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</si>
  <si>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</si>
  <si>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</si>
  <si>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</si>
  <si>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</si>
  <si>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</si>
  <si>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</si>
  <si>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</si>
  <si>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</si>
  <si>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</si>
  <si>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</si>
  <si>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</si>
  <si>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</si>
  <si>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</si>
  <si>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</si>
  <si>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</si>
  <si>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</si>
  <si>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</si>
  <si>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</si>
  <si>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</si>
  <si>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</si>
  <si>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</si>
  <si>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</si>
  <si>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</si>
  <si>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</si>
  <si>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</si>
  <si>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</si>
  <si>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</si>
  <si>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</si>
  <si>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</si>
  <si>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</si>
  <si>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</si>
  <si>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</si>
  <si>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</si>
  <si>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</si>
  <si>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</si>
  <si>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</si>
  <si>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</si>
  <si>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</si>
  <si>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</si>
  <si>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</si>
  <si>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</si>
  <si>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</si>
  <si>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</si>
  <si>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</si>
  <si>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</si>
  <si>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</si>
  <si>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</si>
  <si>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</si>
  <si>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</si>
  <si>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</si>
  <si>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</si>
  <si>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</si>
  <si>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</si>
  <si>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</si>
  <si>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</si>
  <si>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</si>
  <si>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</si>
  <si>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</si>
  <si>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</si>
  <si>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</si>
  <si>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</si>
  <si>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</si>
  <si>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</si>
  <si>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</si>
  <si>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</si>
  <si>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</si>
  <si>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</si>
  <si>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</si>
  <si>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</si>
  <si>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</si>
  <si>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</si>
  <si>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</si>
  <si>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</si>
  <si>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</si>
  <si>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</si>
  <si>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</si>
  <si>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</si>
  <si>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</si>
  <si>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</si>
  <si>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</si>
  <si>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</si>
  <si>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</si>
  <si>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</si>
  <si>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</si>
  <si>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</si>
  <si>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</si>
  <si>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</si>
  <si>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</si>
  <si>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</si>
  <si>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</si>
  <si>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</si>
  <si>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</si>
  <si>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</si>
  <si>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</si>
  <si>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</si>
  <si>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</si>
  <si>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</si>
  <si>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</si>
  <si>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</si>
  <si>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</si>
  <si>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</si>
  <si>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</si>
  <si>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</si>
  <si>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</si>
  <si>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</si>
  <si>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</si>
  <si>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</si>
  <si>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</si>
  <si>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</si>
  <si>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</si>
  <si>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</si>
  <si>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</si>
  <si>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</si>
  <si>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</si>
  <si>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</si>
  <si>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</si>
  <si>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</si>
  <si>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</si>
  <si>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</si>
  <si>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</si>
  <si>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</si>
  <si>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</si>
  <si>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</si>
  <si>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</si>
  <si>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</si>
  <si>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</si>
  <si>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</si>
  <si>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</si>
  <si>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</si>
  <si>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</si>
  <si>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</si>
  <si>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</si>
  <si>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</si>
  <si>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</si>
  <si>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</si>
  <si>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</si>
  <si>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</si>
  <si>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</si>
  <si>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</si>
  <si>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</si>
  <si>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</si>
  <si>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</si>
  <si>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</si>
  <si>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</si>
  <si>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</si>
  <si>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</si>
  <si>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</si>
  <si>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</si>
  <si>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</si>
  <si>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</si>
  <si>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</si>
  <si>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</si>
  <si>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</si>
  <si>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</si>
  <si>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</si>
  <si>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</si>
  <si>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</si>
  <si>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</si>
  <si>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</si>
  <si>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</si>
  <si>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</si>
  <si>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</si>
  <si>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</si>
  <si>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</si>
  <si>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</si>
  <si>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</si>
  <si>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</si>
  <si>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</si>
  <si>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</si>
  <si>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</si>
  <si>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</si>
  <si>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</si>
  <si>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</si>
  <si>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</si>
  <si>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</si>
  <si>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</si>
  <si>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</si>
  <si>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</si>
  <si>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</si>
  <si>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</si>
  <si>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</si>
  <si>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</si>
  <si>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</si>
  <si>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</si>
  <si>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</si>
  <si>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</si>
  <si>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</si>
  <si>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</si>
  <si>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</si>
  <si>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</si>
  <si>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</si>
  <si>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</si>
  <si>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</si>
  <si>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</si>
  <si>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</si>
  <si>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</si>
  <si>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</si>
  <si>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</si>
  <si>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</si>
  <si>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</si>
  <si>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</si>
  <si>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</si>
  <si>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</si>
  <si>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</si>
  <si>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</si>
  <si>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</si>
  <si>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</si>
  <si>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</si>
  <si>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</si>
  <si>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</si>
  <si>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</si>
  <si>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</si>
  <si>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</si>
  <si>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</si>
  <si>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</si>
  <si>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</si>
  <si>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</si>
  <si>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</si>
  <si>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</si>
  <si>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</si>
  <si>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</si>
  <si>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</si>
  <si>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</si>
  <si>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</si>
  <si>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</si>
  <si>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</si>
  <si>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</si>
  <si>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</si>
  <si>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</si>
  <si>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</si>
  <si>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</si>
  <si>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</si>
  <si>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</si>
  <si>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</si>
  <si>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</si>
  <si>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</si>
  <si>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</si>
  <si>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</si>
  <si>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</si>
  <si>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</si>
  <si>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</si>
  <si>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</si>
  <si>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</si>
  <si>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</si>
  <si>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</si>
  <si>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</si>
  <si>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</si>
  <si>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</si>
  <si>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</si>
  <si>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</si>
  <si>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</si>
  <si>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</si>
  <si>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</si>
  <si>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</si>
  <si>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</si>
  <si>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</si>
  <si>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</si>
  <si>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</si>
  <si>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</si>
  <si>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</si>
  <si>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</si>
  <si>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</si>
  <si>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</si>
  <si>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</si>
  <si>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</si>
  <si>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</si>
  <si>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</si>
  <si>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</si>
  <si>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</si>
  <si>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</si>
  <si>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</si>
  <si>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</si>
  <si>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</si>
  <si>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</si>
  <si>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</si>
  <si>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</si>
  <si>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</si>
  <si>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</si>
  <si>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</si>
  <si>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</si>
  <si>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</si>
  <si>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</si>
  <si>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</si>
  <si>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</si>
  <si>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</si>
  <si>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</si>
  <si>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</si>
  <si>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</si>
  <si>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</si>
  <si>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</si>
  <si>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</si>
  <si>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</si>
  <si>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</si>
  <si>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</si>
  <si>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</si>
  <si>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</si>
  <si>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</si>
  <si>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</si>
  <si>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</si>
  <si>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</si>
  <si>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</si>
  <si>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</si>
  <si>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</si>
  <si>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</si>
  <si>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</si>
  <si>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</si>
  <si>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</si>
  <si>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</si>
  <si>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</si>
  <si>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</si>
  <si>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</si>
  <si>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</si>
  <si>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</si>
  <si>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</si>
  <si>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</si>
  <si>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</si>
  <si>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</si>
  <si>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</si>
  <si>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</si>
  <si>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</si>
  <si>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</si>
  <si>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</si>
  <si>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</si>
  <si>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</si>
  <si>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</si>
  <si>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</si>
  <si>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</si>
  <si>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</si>
  <si>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</si>
  <si>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</si>
  <si>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</si>
  <si>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</si>
  <si>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</si>
  <si>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</si>
  <si>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</si>
  <si>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</si>
  <si>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</si>
  <si>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</si>
  <si>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</si>
  <si>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</si>
  <si>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</si>
  <si>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</si>
  <si>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</si>
  <si>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</si>
  <si>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</si>
  <si>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</si>
  <si>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</si>
  <si>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</si>
  <si>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</si>
  <si>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</si>
  <si>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</si>
  <si>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</si>
  <si>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</si>
  <si>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</si>
  <si>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</si>
  <si>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</si>
  <si>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</si>
  <si>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</si>
  <si>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</si>
  <si>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</si>
  <si>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</si>
  <si>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</si>
  <si>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</si>
  <si>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</si>
  <si>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</si>
  <si>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</si>
  <si>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</si>
  <si>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</si>
  <si>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</si>
  <si>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</si>
  <si>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</si>
  <si>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</si>
  <si>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</si>
  <si>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</si>
  <si>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</si>
  <si>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</si>
  <si>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</si>
  <si>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</si>
  <si>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</si>
  <si>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</si>
  <si>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</si>
  <si>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</si>
  <si>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</si>
  <si>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</si>
  <si>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</si>
  <si>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</si>
  <si>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</si>
  <si>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</si>
  <si>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</si>
  <si>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</si>
  <si>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</si>
  <si>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</si>
  <si>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</si>
  <si>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</si>
  <si>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</si>
  <si>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</si>
  <si>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</si>
  <si>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</si>
  <si>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</si>
  <si>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</si>
  <si>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</si>
  <si>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</si>
  <si>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</si>
  <si>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</si>
  <si>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</si>
  <si>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</si>
  <si>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</si>
  <si>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</si>
  <si>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</si>
  <si>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</si>
  <si>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</si>
  <si>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</si>
  <si>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</si>
  <si>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</si>
  <si>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</si>
  <si>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</si>
  <si>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</si>
  <si>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</si>
  <si>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</si>
  <si>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</si>
  <si>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</si>
  <si>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</si>
  <si>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</si>
  <si>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</si>
  <si>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</si>
  <si>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</si>
  <si>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</si>
  <si>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</si>
  <si>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</si>
  <si>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</si>
  <si>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</si>
  <si>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</si>
  <si>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</si>
  <si>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</si>
  <si>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</si>
  <si>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</si>
  <si>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</si>
  <si>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</si>
  <si>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</si>
  <si>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</si>
  <si>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</si>
  <si>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</si>
  <si>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</si>
  <si>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</si>
  <si>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</si>
  <si>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</si>
  <si>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</si>
  <si>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</si>
  <si>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</si>
  <si>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</si>
  <si>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</si>
  <si>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</si>
  <si>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</si>
  <si>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</si>
  <si>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</si>
  <si>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</si>
  <si>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</si>
  <si>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</si>
  <si>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</si>
  <si>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</si>
  <si>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</si>
  <si>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</si>
  <si>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</si>
  <si>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</si>
  <si>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</si>
  <si>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</si>
  <si>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</si>
  <si>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</si>
  <si>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</si>
  <si>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</si>
  <si>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</si>
  <si>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</si>
  <si>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</si>
  <si>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</si>
  <si>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</si>
  <si>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</si>
  <si>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</si>
  <si>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</si>
  <si>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</si>
  <si>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</si>
  <si>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</si>
  <si>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</si>
  <si>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</si>
  <si>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</si>
  <si>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</si>
  <si>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</si>
  <si>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</si>
  <si>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</si>
  <si>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</si>
  <si>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</si>
  <si>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</si>
  <si>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</si>
  <si>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</si>
  <si>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</si>
  <si>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</si>
  <si>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</si>
  <si>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</si>
  <si>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</si>
  <si>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</si>
  <si>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</si>
  <si>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</si>
  <si>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</si>
  <si>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</si>
  <si>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</si>
  <si>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</si>
  <si>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</si>
  <si>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</si>
  <si>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</si>
  <si>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</si>
  <si>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</si>
  <si>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</si>
  <si>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</si>
  <si>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</si>
  <si>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</si>
  <si>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</si>
  <si>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</si>
  <si>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</si>
  <si>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</si>
  <si>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</si>
  <si>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</si>
  <si>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</si>
  <si>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</si>
  <si>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</si>
  <si>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</si>
  <si>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</si>
  <si>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</si>
  <si>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</si>
  <si>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</si>
  <si>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</si>
  <si>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</si>
  <si>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</si>
  <si>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</si>
  <si>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</si>
  <si>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</si>
  <si>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</si>
  <si>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</si>
  <si>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</si>
  <si>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</si>
  <si>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</si>
  <si>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</si>
  <si>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</si>
  <si>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</si>
  <si>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</si>
  <si>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</si>
  <si>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</si>
  <si>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</si>
  <si>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</si>
  <si>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</si>
  <si>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</si>
  <si>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</si>
  <si>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</si>
  <si>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</si>
  <si>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</si>
  <si>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</si>
  <si>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</si>
  <si>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</si>
  <si>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</si>
  <si>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</si>
  <si>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</si>
  <si>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</si>
  <si>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</si>
  <si>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</si>
  <si>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</si>
  <si>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</si>
  <si>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</si>
  <si>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</si>
  <si>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</si>
  <si>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</si>
  <si>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</si>
  <si>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</si>
  <si>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</si>
  <si>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</si>
  <si>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</si>
  <si>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</si>
  <si>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</si>
  <si>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</si>
  <si>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</si>
  <si>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</si>
  <si>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</si>
  <si>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</si>
  <si>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</si>
  <si>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</si>
  <si>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</si>
  <si>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</si>
  <si>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</si>
  <si>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</si>
  <si>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</si>
  <si>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</si>
  <si>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</si>
  <si>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</si>
  <si>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</si>
  <si>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</si>
  <si>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</si>
  <si>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</si>
  <si>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</si>
  <si>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</si>
  <si>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</si>
  <si>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</si>
  <si>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</si>
  <si>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</si>
  <si>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</si>
  <si>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</si>
  <si>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</si>
  <si>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</si>
  <si>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</si>
  <si>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</si>
  <si>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</si>
  <si>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</si>
  <si>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</si>
  <si>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</si>
  <si>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</si>
  <si>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</si>
  <si>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</si>
  <si>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</si>
  <si>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</si>
  <si>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</si>
  <si>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</si>
  <si>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</si>
  <si>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</si>
  <si>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</si>
  <si>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</si>
  <si>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</si>
  <si>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</si>
  <si>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</si>
  <si>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</si>
  <si>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</si>
  <si>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</si>
  <si>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</si>
  <si>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</si>
  <si>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</si>
  <si>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</si>
  <si>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</si>
  <si>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</si>
  <si>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</si>
  <si>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</si>
  <si>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</si>
  <si>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</si>
  <si>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</si>
  <si>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</si>
  <si>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</si>
  <si>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</si>
  <si>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</si>
  <si>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</si>
  <si>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</si>
  <si>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</si>
  <si>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</si>
  <si>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</si>
  <si>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</si>
  <si>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</si>
  <si>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</si>
  <si>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</si>
  <si>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</si>
  <si>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</si>
  <si>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</si>
  <si>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</si>
  <si>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</si>
  <si>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</si>
  <si>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</si>
  <si>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</si>
  <si>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</si>
  <si>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</si>
  <si>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</si>
  <si>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</si>
  <si>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</si>
  <si>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</si>
  <si>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</si>
  <si>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</si>
  <si>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</si>
  <si>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</si>
  <si>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</si>
  <si>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</si>
  <si>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</si>
  <si>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</si>
  <si>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</si>
  <si>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</si>
  <si>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</si>
  <si>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</si>
  <si>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</si>
  <si>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</si>
  <si>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</si>
  <si>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</si>
  <si>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</si>
  <si>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</si>
  <si>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</si>
  <si>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</si>
  <si>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</si>
  <si>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</si>
  <si>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</si>
  <si>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</si>
  <si>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</si>
  <si>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</si>
  <si>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</si>
  <si>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</si>
  <si>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</si>
  <si>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</si>
  <si>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</si>
  <si>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</si>
  <si>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</si>
  <si>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</si>
  <si>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</si>
  <si>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</si>
  <si>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</si>
  <si>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</si>
  <si>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</si>
  <si>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</si>
  <si>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</si>
  <si>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</si>
  <si>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</si>
  <si>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</si>
  <si>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</si>
  <si>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</si>
  <si>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</si>
  <si>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</si>
  <si>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</si>
  <si>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</si>
  <si>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</si>
  <si>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</si>
  <si>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</si>
  <si>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</si>
  <si>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</si>
  <si>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</si>
  <si>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</si>
  <si>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</si>
  <si>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</si>
  <si>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</si>
  <si>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</si>
  <si>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</si>
  <si>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</si>
  <si>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</si>
  <si>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</si>
  <si>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</si>
  <si>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</si>
  <si>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</si>
  <si>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</si>
  <si>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</si>
  <si>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</si>
  <si>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</si>
  <si>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</si>
  <si>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</si>
  <si>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</si>
  <si>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</si>
  <si>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</si>
  <si>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</si>
  <si>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</si>
  <si>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</si>
  <si>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</si>
  <si>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</si>
  <si>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</si>
  <si>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</si>
  <si>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</si>
  <si>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</si>
  <si>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</si>
  <si>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</si>
  <si>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</si>
  <si>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</si>
  <si>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</si>
  <si>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</si>
  <si>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</si>
  <si>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</si>
  <si>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</si>
  <si>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</si>
  <si>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</si>
  <si>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</si>
  <si>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</si>
  <si>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</si>
  <si>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</si>
  <si>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</si>
  <si>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</si>
  <si>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</si>
  <si>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</si>
  <si>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</si>
  <si>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</si>
  <si>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</si>
  <si>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</si>
  <si>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</si>
  <si>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</si>
  <si>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</si>
  <si>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</si>
  <si>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</si>
  <si>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</si>
  <si>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</si>
  <si>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</si>
  <si>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</si>
  <si>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</si>
  <si>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</si>
  <si>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</si>
  <si>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</si>
  <si>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</si>
  <si>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</si>
  <si>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</si>
  <si>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</si>
  <si>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</si>
  <si>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</si>
  <si>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</si>
  <si>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</si>
  <si>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</si>
  <si>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</si>
  <si>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</si>
  <si>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</si>
  <si>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</si>
  <si>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</si>
  <si>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</si>
  <si>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</si>
  <si>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</si>
  <si>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</si>
  <si>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</si>
  <si>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</si>
  <si>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</si>
  <si>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</si>
  <si>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</si>
  <si>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</si>
  <si>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</si>
  <si>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</si>
  <si>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</si>
  <si>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</si>
  <si>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</si>
  <si>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</si>
  <si>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</si>
  <si>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</si>
  <si>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</si>
  <si>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</si>
  <si>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</si>
  <si>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</si>
  <si>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</si>
  <si>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</si>
  <si>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</si>
  <si>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</si>
  <si>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</si>
  <si>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</si>
  <si>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</si>
  <si>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</si>
  <si>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</si>
  <si>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</si>
  <si>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</si>
  <si>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</si>
  <si>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</si>
  <si>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</si>
  <si>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</si>
  <si>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</si>
  <si>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</si>
  <si>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</si>
  <si>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</si>
  <si>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</si>
  <si>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</si>
  <si>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</si>
  <si>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</si>
  <si>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</si>
  <si>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</si>
  <si>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</si>
  <si>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</si>
  <si>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</si>
  <si>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</si>
  <si>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</si>
  <si>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</si>
  <si>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</si>
  <si>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</si>
  <si>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</si>
  <si>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</si>
  <si>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</si>
  <si>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</si>
  <si>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</si>
  <si>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</si>
  <si>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</si>
  <si>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</si>
  <si>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</si>
  <si>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</si>
  <si>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</si>
  <si>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</si>
  <si>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</si>
  <si>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</si>
  <si>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</si>
  <si>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</si>
  <si>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</si>
  <si>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</si>
  <si>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</si>
  <si>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</si>
  <si>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</si>
  <si>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</si>
  <si>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</si>
  <si>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</si>
  <si>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</si>
  <si>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</si>
  <si>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</si>
  <si>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</si>
  <si>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</si>
  <si>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</si>
  <si>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</si>
  <si>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</si>
  <si>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</si>
  <si>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</si>
  <si>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</si>
  <si>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</si>
  <si>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</si>
  <si>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</si>
  <si>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</si>
  <si>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</si>
  <si>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</si>
  <si>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</si>
  <si>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</si>
  <si>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</si>
  <si>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</si>
  <si>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</si>
  <si>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</si>
  <si>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</si>
  <si>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</si>
  <si>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</si>
  <si>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</si>
  <si>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</si>
  <si>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</si>
  <si>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</si>
  <si>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</si>
  <si>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</si>
  <si>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</si>
  <si>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</si>
  <si>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</si>
  <si>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</si>
  <si>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</si>
  <si>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</si>
  <si>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</si>
  <si>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</si>
  <si>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</si>
  <si>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</si>
  <si>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</si>
  <si>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</si>
  <si>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</si>
  <si>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</si>
  <si>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</si>
  <si>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</si>
  <si>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</si>
  <si>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</si>
  <si>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</si>
  <si>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</si>
  <si>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</si>
  <si>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</si>
  <si>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</si>
  <si>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</si>
  <si>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</si>
  <si>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</si>
  <si>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</si>
  <si>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</si>
  <si>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</si>
  <si>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</si>
  <si>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</si>
  <si>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</si>
  <si>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</si>
  <si>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</si>
  <si>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</si>
  <si>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</si>
  <si>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</si>
  <si>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</si>
  <si>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</si>
  <si>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</si>
  <si>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</si>
  <si>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</si>
  <si>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</si>
  <si>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</si>
  <si>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</si>
  <si>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</si>
  <si>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</si>
  <si>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</si>
  <si>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</si>
  <si>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</si>
  <si>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</si>
  <si>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</si>
  <si>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</si>
  <si>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</si>
  <si>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</si>
  <si>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</si>
  <si>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</si>
  <si>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</si>
  <si>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</si>
  <si>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</si>
  <si>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</si>
  <si>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</si>
  <si>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</si>
  <si>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</si>
  <si>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</si>
  <si>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</si>
  <si>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</si>
  <si>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</si>
  <si>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</si>
  <si>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</si>
  <si>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</si>
  <si>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</si>
  <si>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</si>
  <si>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</si>
  <si>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</si>
  <si>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</si>
  <si>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</si>
  <si>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</si>
  <si>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</si>
  <si>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</si>
  <si>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</si>
  <si>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</si>
  <si>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</si>
  <si>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</si>
  <si>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</si>
  <si>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</si>
  <si>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</si>
  <si>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</si>
  <si>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</si>
  <si>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</si>
  <si>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</si>
  <si>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</si>
  <si>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</si>
  <si>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</si>
  <si>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</si>
  <si>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</si>
  <si>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</si>
  <si>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</si>
  <si>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</si>
  <si>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</si>
  <si>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</si>
  <si>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</si>
  <si>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</si>
  <si>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</si>
  <si>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</si>
  <si>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</si>
  <si>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</si>
  <si>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</si>
  <si>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</si>
  <si>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</si>
  <si>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</si>
  <si>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</si>
  <si>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</si>
  <si>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</si>
  <si>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</si>
  <si>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</si>
  <si>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</si>
  <si>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</si>
  <si>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</si>
  <si>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</si>
  <si>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</si>
  <si>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</si>
  <si>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</si>
  <si>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</si>
  <si>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</si>
  <si>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</si>
  <si>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</si>
  <si>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</si>
  <si>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</si>
  <si>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</si>
  <si>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</si>
  <si>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</si>
  <si>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</si>
  <si>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</si>
  <si>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</si>
  <si>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</si>
  <si>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</si>
  <si>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</si>
  <si>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</si>
  <si>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</si>
  <si>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</si>
  <si>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</si>
  <si>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</si>
  <si>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</si>
  <si>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</si>
  <si>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</si>
  <si>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</si>
  <si>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</si>
  <si>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</si>
  <si>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</si>
  <si>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</si>
  <si>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</si>
  <si>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</si>
  <si>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</si>
  <si>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</si>
  <si>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</si>
  <si>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</si>
  <si>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</si>
  <si>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</si>
  <si>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</si>
  <si>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</si>
  <si>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</si>
  <si>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</si>
  <si>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</si>
  <si>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</si>
  <si>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</si>
  <si>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</si>
  <si>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</si>
  <si>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</si>
  <si>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</si>
  <si>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</si>
  <si>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</si>
  <si>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</si>
  <si>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</si>
  <si>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</si>
  <si>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</si>
  <si>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</si>
  <si>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</si>
  <si>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</si>
  <si>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</si>
  <si>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</si>
  <si>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</si>
  <si>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</si>
  <si>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</si>
  <si>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</si>
  <si>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</si>
  <si>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</si>
  <si>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</si>
  <si>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</si>
  <si>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</si>
  <si>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</si>
  <si>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</si>
  <si>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</si>
  <si>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</si>
  <si>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</si>
  <si>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</si>
  <si>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</si>
  <si>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</si>
  <si>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</si>
  <si>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</si>
  <si>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</si>
  <si>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</si>
  <si>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</si>
  <si>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</si>
  <si>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</si>
  <si>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</si>
  <si>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</si>
  <si>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</si>
  <si>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</si>
  <si>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</si>
  <si>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</si>
  <si>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</si>
  <si>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</si>
  <si>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</si>
  <si>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</si>
  <si>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</si>
  <si>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</si>
  <si>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</si>
  <si>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</si>
  <si>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</si>
  <si>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</si>
  <si>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</si>
  <si>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</si>
  <si>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</si>
  <si>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</si>
  <si>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</si>
  <si>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</si>
  <si>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</si>
  <si>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</si>
  <si>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</si>
  <si>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</si>
  <si>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</si>
  <si>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</si>
  <si>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</si>
  <si>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</si>
  <si>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</si>
  <si>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</si>
  <si>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</si>
  <si>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</si>
  <si>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</si>
  <si>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</si>
  <si>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</si>
  <si>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</si>
  <si>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</si>
  <si>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</si>
  <si>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</si>
  <si>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</si>
  <si>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</si>
  <si>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</si>
  <si>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</si>
  <si>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</si>
  <si>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</si>
  <si>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</si>
  <si>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</si>
  <si>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</si>
  <si>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</si>
  <si>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</si>
  <si>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</si>
  <si>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</si>
  <si>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</si>
  <si>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</si>
  <si>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</si>
  <si>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</si>
  <si>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</si>
  <si>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</si>
  <si>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</si>
  <si>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</si>
  <si>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</si>
  <si>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</si>
  <si>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</si>
  <si>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</si>
  <si>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</si>
  <si>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</si>
  <si>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</si>
  <si>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</si>
  <si>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</si>
  <si>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</si>
  <si>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</si>
  <si>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</si>
  <si>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</si>
  <si>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</si>
  <si>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</si>
  <si>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</si>
  <si>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</si>
  <si>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</si>
  <si>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</si>
  <si>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</si>
  <si>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</si>
  <si>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</si>
  <si>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</si>
  <si>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</si>
  <si>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</si>
  <si>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</si>
  <si>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</si>
  <si>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</si>
  <si>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</si>
  <si>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</si>
  <si>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</si>
  <si>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</si>
  <si>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</si>
  <si>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</si>
  <si>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</si>
  <si>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</si>
  <si>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</si>
  <si>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</si>
  <si>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</si>
  <si>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</si>
  <si>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</si>
  <si>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</si>
  <si>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</si>
  <si>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</si>
  <si>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</si>
  <si>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</si>
  <si>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</si>
  <si>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</si>
  <si>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</si>
  <si>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</si>
  <si>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</si>
  <si>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</si>
  <si>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</si>
  <si>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</si>
  <si>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</si>
  <si>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</si>
  <si>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</si>
  <si>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</si>
  <si>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</si>
  <si>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</si>
  <si>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</si>
  <si>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</si>
  <si>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</si>
  <si>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</si>
  <si>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</si>
  <si>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</si>
  <si>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</si>
  <si>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</si>
  <si>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</si>
  <si>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</si>
  <si>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</si>
  <si>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</si>
  <si>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</si>
  <si>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</si>
  <si>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</si>
  <si>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</si>
  <si>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</si>
  <si>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</si>
  <si>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</si>
  <si>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</si>
  <si>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</si>
  <si>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</si>
  <si>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</si>
  <si>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</si>
  <si>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</si>
  <si>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</si>
  <si>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</si>
  <si>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</si>
  <si>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</si>
  <si>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</si>
  <si>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</si>
  <si>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</si>
  <si>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</si>
  <si>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</si>
  <si>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</si>
  <si>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</si>
  <si>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</si>
  <si>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</si>
  <si>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</si>
  <si>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</si>
  <si>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</si>
  <si>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</si>
  <si>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</si>
  <si>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</si>
  <si>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</si>
  <si>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</si>
  <si>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</si>
  <si>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</si>
  <si>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</si>
  <si>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</si>
  <si>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</si>
  <si>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</si>
  <si>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</si>
  <si>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</si>
  <si>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</si>
  <si>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</si>
  <si>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</si>
  <si>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</si>
  <si>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</si>
  <si>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</si>
  <si>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</si>
  <si>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</si>
  <si>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</si>
  <si>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</si>
  <si>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</si>
  <si>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</si>
  <si>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</si>
  <si>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</si>
  <si>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</si>
  <si>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</si>
  <si>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</si>
  <si>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</si>
  <si>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</si>
  <si>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</si>
  <si>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</si>
  <si>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</si>
  <si>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</si>
  <si>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</si>
  <si>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</si>
  <si>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</si>
  <si>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</si>
  <si>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</si>
  <si>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</si>
  <si>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</si>
  <si>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</si>
  <si>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</si>
  <si>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</si>
  <si>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</si>
  <si>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</si>
  <si>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</si>
  <si>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</si>
  <si>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</si>
  <si>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</si>
  <si>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</si>
  <si>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</si>
  <si>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</si>
  <si>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</si>
  <si>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</si>
  <si>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</si>
  <si>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</si>
  <si>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</si>
  <si>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</si>
  <si>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</si>
  <si>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</si>
  <si>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</si>
  <si>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</si>
  <si>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</si>
  <si>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</si>
  <si>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</si>
  <si>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</si>
  <si>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</si>
  <si>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</si>
  <si>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</si>
  <si>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</si>
  <si>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</si>
  <si>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</si>
  <si>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</si>
  <si>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</si>
  <si>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</si>
  <si>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</si>
  <si>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</si>
  <si>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</si>
  <si>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</si>
  <si>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</si>
  <si>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</si>
  <si>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</si>
  <si>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</si>
  <si>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</si>
  <si>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</si>
  <si>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</si>
  <si>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</si>
  <si>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</si>
  <si>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</si>
  <si>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</si>
  <si>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</si>
  <si>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</si>
  <si>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</si>
  <si>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</si>
  <si>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</si>
  <si>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</si>
  <si>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</si>
  <si>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</si>
  <si>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</si>
  <si>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</si>
  <si>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</si>
  <si>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</si>
  <si>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</si>
  <si>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</si>
  <si>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</si>
  <si>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</si>
  <si>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</si>
  <si>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</si>
  <si>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</si>
  <si>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</si>
  <si>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</si>
  <si>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</si>
  <si>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</si>
  <si>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</si>
  <si>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</si>
  <si>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</si>
  <si>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</si>
  <si>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</si>
  <si>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</si>
  <si>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</si>
  <si>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</si>
  <si>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</si>
  <si>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</si>
  <si>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</si>
  <si>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</si>
  <si>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</si>
  <si>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</si>
  <si>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</si>
  <si>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</si>
  <si>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</si>
  <si>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</si>
  <si>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</si>
  <si>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</si>
  <si>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</si>
  <si>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</si>
  <si>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</si>
  <si>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</si>
  <si>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</si>
  <si>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</si>
  <si>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</si>
  <si>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</si>
  <si>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</si>
  <si>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</si>
  <si>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</si>
  <si>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</si>
  <si>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</si>
  <si>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</si>
  <si>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</si>
  <si>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</si>
  <si>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</si>
  <si>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</si>
  <si>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</si>
  <si>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</si>
  <si>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</si>
  <si>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</si>
  <si>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</si>
  <si>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</si>
  <si>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</si>
  <si>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</si>
  <si>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</si>
  <si>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</si>
  <si>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</si>
  <si>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</si>
  <si>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</si>
  <si>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</si>
  <si>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</si>
  <si>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</si>
  <si>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</si>
  <si>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</si>
  <si>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</si>
  <si>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</si>
  <si>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</si>
  <si>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</si>
  <si>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</si>
  <si>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</si>
  <si>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</si>
  <si>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</si>
  <si>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</si>
  <si>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</si>
  <si>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</si>
  <si>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</si>
  <si>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</si>
  <si>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</si>
  <si>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</si>
  <si>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</si>
  <si>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</si>
  <si>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</si>
  <si>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</si>
  <si>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</si>
  <si>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</si>
  <si>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</si>
  <si>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</si>
  <si>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</si>
  <si>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</si>
  <si>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</si>
  <si>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</si>
  <si>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</si>
  <si>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</si>
  <si>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</si>
  <si>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</si>
  <si>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</si>
  <si>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</si>
  <si>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</si>
  <si>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</si>
  <si>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</si>
  <si>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</si>
  <si>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</si>
  <si>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</si>
  <si>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</si>
  <si>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</si>
  <si>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</si>
  <si>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</si>
  <si>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</si>
  <si>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</si>
  <si>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</si>
  <si>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</si>
  <si>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</si>
  <si>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</si>
  <si>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</si>
  <si>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</si>
  <si>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</si>
  <si>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</si>
  <si>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</si>
  <si>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</si>
  <si>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</si>
  <si>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</si>
  <si>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</si>
  <si>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</si>
  <si>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</si>
  <si>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</si>
  <si>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</si>
  <si>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</si>
  <si>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</si>
  <si>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</si>
  <si>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</si>
  <si>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</si>
  <si>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</si>
  <si>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</si>
  <si>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</si>
  <si>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</si>
  <si>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</si>
  <si>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</si>
  <si>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</si>
  <si>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</si>
  <si>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</si>
  <si>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</si>
  <si>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</si>
  <si>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</si>
  <si>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</si>
  <si>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</si>
  <si>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</si>
  <si>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</si>
  <si>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</si>
  <si>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</si>
  <si>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</si>
  <si>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</si>
  <si>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</si>
  <si>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</si>
  <si>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</si>
  <si>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</si>
  <si>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</si>
  <si>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</si>
  <si>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</si>
  <si>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</si>
  <si>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</si>
  <si>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</si>
  <si>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</si>
  <si>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</si>
  <si>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</si>
  <si>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</si>
  <si>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</si>
  <si>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</si>
  <si>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</si>
  <si>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</si>
  <si>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</si>
  <si>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</si>
  <si>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</si>
  <si>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</si>
  <si>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</si>
  <si>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</si>
  <si>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</si>
  <si>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</si>
  <si>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</si>
  <si>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</si>
  <si>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</si>
  <si>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</si>
  <si>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</si>
  <si>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</si>
  <si>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</si>
  <si>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</si>
  <si>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</si>
  <si>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</si>
  <si>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</si>
  <si>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</si>
  <si>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</si>
  <si>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</si>
  <si>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</si>
  <si>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</si>
  <si>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</si>
  <si>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</si>
  <si>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</si>
  <si>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</si>
  <si>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</si>
  <si>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</si>
  <si>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</si>
  <si>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</si>
  <si>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</si>
  <si>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</si>
  <si>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</si>
  <si>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</si>
  <si>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</si>
  <si>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</si>
  <si>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</si>
  <si>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</si>
  <si>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</si>
  <si>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</si>
  <si>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</si>
  <si>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</si>
  <si>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</si>
  <si>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</si>
  <si>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</si>
  <si>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</si>
  <si>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</si>
  <si>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</si>
  <si>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</si>
  <si>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</si>
  <si>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</si>
  <si>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</si>
  <si>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</si>
  <si>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</si>
  <si>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</si>
  <si>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</si>
  <si>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</si>
  <si>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</si>
  <si>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</si>
  <si>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</si>
  <si>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</si>
  <si>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</si>
  <si>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</si>
  <si>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</si>
  <si>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</si>
  <si>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</si>
  <si>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</si>
  <si>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</si>
  <si>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</si>
  <si>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</si>
  <si>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</si>
  <si>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</si>
  <si>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</si>
  <si>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</si>
  <si>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</si>
  <si>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</si>
  <si>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</si>
  <si>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</si>
  <si>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</si>
  <si>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</si>
  <si>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</si>
  <si>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</si>
  <si>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</si>
  <si>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</si>
  <si>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</si>
  <si>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</si>
  <si>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</si>
  <si>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</si>
  <si>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</si>
  <si>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</si>
  <si>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</si>
  <si>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</si>
  <si>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</si>
  <si>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</si>
  <si>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</si>
  <si>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</si>
  <si>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</si>
  <si>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</si>
  <si>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</si>
  <si>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</si>
  <si>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</si>
  <si>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</si>
  <si>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</si>
  <si>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</si>
  <si>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</si>
  <si>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</si>
  <si>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</si>
  <si>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</si>
  <si>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</si>
  <si>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</si>
  <si>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</si>
  <si>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</si>
  <si>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</si>
  <si>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</si>
  <si>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</si>
  <si>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</si>
  <si>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</si>
  <si>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</si>
  <si>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</si>
  <si>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</si>
  <si>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</si>
  <si>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</si>
  <si>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</si>
  <si>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</si>
  <si>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</si>
  <si>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</si>
  <si>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</si>
  <si>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</si>
  <si>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</si>
  <si>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</si>
  <si>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</si>
  <si>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</si>
  <si>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</si>
  <si>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</si>
  <si>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</si>
  <si>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</si>
  <si>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</si>
  <si>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</si>
  <si>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</si>
  <si>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</si>
  <si>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</si>
  <si>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</si>
  <si>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</si>
  <si>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</si>
  <si>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</si>
  <si>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</si>
  <si>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</si>
  <si>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</si>
  <si>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</si>
  <si>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</si>
  <si>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</si>
  <si>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</si>
  <si>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</si>
  <si>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</si>
  <si>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</si>
  <si>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</si>
  <si>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</si>
  <si>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</si>
  <si>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</si>
  <si>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</si>
  <si>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</si>
  <si>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</si>
  <si>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</si>
  <si>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</si>
  <si>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</si>
  <si>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</si>
  <si>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</si>
  <si>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</si>
  <si>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</si>
  <si>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</si>
  <si>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</si>
  <si>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</si>
  <si>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</si>
  <si>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</si>
  <si>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</si>
  <si>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</si>
  <si>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</si>
  <si>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</si>
  <si>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</si>
  <si>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</si>
  <si>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</si>
  <si>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</si>
  <si>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</si>
  <si>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</si>
  <si>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</si>
  <si>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</si>
  <si>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</si>
  <si>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</si>
  <si>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</si>
  <si>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</si>
  <si>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</si>
  <si>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</si>
  <si>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</si>
  <si>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</si>
  <si>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</si>
  <si>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</si>
  <si>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</si>
  <si>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</si>
  <si>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</si>
  <si>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</si>
  <si>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</si>
  <si>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</si>
  <si>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</si>
  <si>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</si>
  <si>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</si>
  <si>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</si>
  <si>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</si>
  <si>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</si>
  <si>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</si>
  <si>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</si>
  <si>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</si>
  <si>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</si>
  <si>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</si>
  <si>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</si>
  <si>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</si>
  <si>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</si>
  <si>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</si>
  <si>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</si>
  <si>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</si>
  <si>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</si>
  <si>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</si>
  <si>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</si>
  <si>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</si>
  <si>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</si>
  <si>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</si>
  <si>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</si>
  <si>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</si>
  <si>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</si>
  <si>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</si>
  <si>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</si>
  <si>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</si>
  <si>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</si>
  <si>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</si>
  <si>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</si>
  <si>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</si>
  <si>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</si>
  <si>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</si>
  <si>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</si>
  <si>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</si>
  <si>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</si>
  <si>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</si>
  <si>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</si>
  <si>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</si>
  <si>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</si>
  <si>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</si>
  <si>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</si>
  <si>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</si>
  <si>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</si>
  <si>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</si>
  <si>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</si>
  <si>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</si>
  <si>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</si>
  <si>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</si>
  <si>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</si>
  <si>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</si>
  <si>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</si>
  <si>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</si>
  <si>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</si>
  <si>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</si>
  <si>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</si>
  <si>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</si>
  <si>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</si>
  <si>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</si>
  <si>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</si>
  <si>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</si>
  <si>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</si>
  <si>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</si>
  <si>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</si>
  <si>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</si>
  <si>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</si>
  <si>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</si>
  <si>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</si>
  <si>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</si>
  <si>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</si>
  <si>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</si>
  <si>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</si>
  <si>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</si>
  <si>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</si>
  <si>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</si>
  <si>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</si>
  <si>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</si>
  <si>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</si>
  <si>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</si>
  <si>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</si>
  <si>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</si>
  <si>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</si>
  <si>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</si>
  <si>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</si>
  <si>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</si>
  <si>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</si>
  <si>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</si>
  <si>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</si>
  <si>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</si>
  <si>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</si>
  <si>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</si>
  <si>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</si>
  <si>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</si>
  <si>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</si>
  <si>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</si>
  <si>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</si>
  <si>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</si>
  <si>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</si>
  <si>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</si>
  <si>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</si>
  <si>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</si>
  <si>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</si>
  <si>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</si>
  <si>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</si>
  <si>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</si>
  <si>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</si>
  <si>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</si>
  <si>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</si>
  <si>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</si>
  <si>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</si>
  <si>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</si>
  <si>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</si>
  <si>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</si>
  <si>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</si>
  <si>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</si>
  <si>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</si>
  <si>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</si>
  <si>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</si>
  <si>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</si>
  <si>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</si>
  <si>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</si>
  <si>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</si>
  <si>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</si>
  <si>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</si>
  <si>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</si>
  <si>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</si>
  <si>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</si>
  <si>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</si>
  <si>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</si>
  <si>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</si>
  <si>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</si>
  <si>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</si>
  <si>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</si>
  <si>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</si>
  <si>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</si>
  <si>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</si>
  <si>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</si>
  <si>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</si>
  <si>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</si>
  <si>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</si>
  <si>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</si>
  <si>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</si>
  <si>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</si>
  <si>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</si>
  <si>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</si>
  <si>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</si>
  <si>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</si>
  <si>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</si>
  <si>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</si>
  <si>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</si>
  <si>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</si>
  <si>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</si>
  <si>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</si>
  <si>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</si>
  <si>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</si>
  <si>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</si>
  <si>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</si>
  <si>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</si>
  <si>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</si>
  <si>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</si>
  <si>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</si>
  <si>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</si>
  <si>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</si>
  <si>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</si>
  <si>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</si>
  <si>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</si>
  <si>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</si>
  <si>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</si>
  <si>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</si>
  <si>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</si>
  <si>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</si>
  <si>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</si>
  <si>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</si>
  <si>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</si>
  <si>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</si>
  <si>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</si>
  <si>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</si>
  <si>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</si>
  <si>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</si>
  <si>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</si>
  <si>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</si>
  <si>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</si>
  <si>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</si>
  <si>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</si>
  <si>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</si>
  <si>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</si>
  <si>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</si>
  <si>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</si>
  <si>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</si>
  <si>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</si>
  <si>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</si>
  <si>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</si>
  <si>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</si>
  <si>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</si>
  <si>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</si>
  <si>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</si>
  <si>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</si>
  <si>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</si>
  <si>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</si>
  <si>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</si>
  <si>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</si>
  <si>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</si>
  <si>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</si>
  <si>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</si>
  <si>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</si>
  <si>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</si>
  <si>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</si>
  <si>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</si>
  <si>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</si>
  <si>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</si>
  <si>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</si>
  <si>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</si>
  <si>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</si>
  <si>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</si>
  <si>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</si>
  <si>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</si>
  <si>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</si>
  <si>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</si>
  <si>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</si>
  <si>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</si>
  <si>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</si>
  <si>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</si>
  <si>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</si>
  <si>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</si>
  <si>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</si>
  <si>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</si>
  <si>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</si>
  <si>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</si>
  <si>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</si>
  <si>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</si>
  <si>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</si>
  <si>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</si>
  <si>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</si>
  <si>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</si>
  <si>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</si>
  <si>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</si>
  <si>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</si>
  <si>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</si>
  <si>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</si>
  <si>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</si>
  <si>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</si>
  <si>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</si>
  <si>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</si>
  <si>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</si>
  <si>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</si>
  <si>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</si>
  <si>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</si>
  <si>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</si>
  <si>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</si>
  <si>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</si>
  <si>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</si>
  <si>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</si>
  <si>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</si>
  <si>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</si>
  <si>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</si>
  <si>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</si>
  <si>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</si>
  <si>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</si>
  <si>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</si>
  <si>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</si>
  <si>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</si>
  <si>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</si>
  <si>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</si>
  <si>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</si>
  <si>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</si>
  <si>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</si>
  <si>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</si>
  <si>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</si>
  <si>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</si>
  <si>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</si>
  <si>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</si>
  <si>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</si>
  <si>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</si>
  <si>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</si>
  <si>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</si>
  <si>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</si>
  <si>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</si>
  <si>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</si>
  <si>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</si>
  <si>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</si>
  <si>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</si>
  <si>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</si>
  <si>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</si>
  <si>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</si>
  <si>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</si>
  <si>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</si>
  <si>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</si>
  <si>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</si>
  <si>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</si>
  <si>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</si>
  <si>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</si>
  <si>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</si>
  <si>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</si>
  <si>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</si>
  <si>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</si>
  <si>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</si>
  <si>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</si>
  <si>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</si>
  <si>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</si>
  <si>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</si>
  <si>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</si>
  <si>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</si>
  <si>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</si>
  <si>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</si>
  <si>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</si>
  <si>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</si>
  <si>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</si>
  <si>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</si>
  <si>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</si>
  <si>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</si>
  <si>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</si>
  <si>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</si>
  <si>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</si>
  <si>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</si>
  <si>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</si>
  <si>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</si>
  <si>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</si>
  <si>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</si>
  <si>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</si>
  <si>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</si>
  <si>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</si>
  <si>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</si>
  <si>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</si>
  <si>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</si>
  <si>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</si>
  <si>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</si>
  <si>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</si>
  <si>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</si>
  <si>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</si>
  <si>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</si>
  <si>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</si>
  <si>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</si>
  <si>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</si>
  <si>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</si>
  <si>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</si>
  <si>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</si>
  <si>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</si>
  <si>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</si>
  <si>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</si>
  <si>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</si>
  <si>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</si>
  <si>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</si>
  <si>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</si>
  <si>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</si>
  <si>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</si>
  <si>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</si>
  <si>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</si>
  <si>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</si>
  <si>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</si>
  <si>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</si>
  <si>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</si>
  <si>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</si>
  <si>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</si>
  <si>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</si>
  <si>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</si>
  <si>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</si>
  <si>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</si>
  <si>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</si>
  <si>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</si>
  <si>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</si>
  <si>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</si>
  <si>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</si>
  <si>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</si>
  <si>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</si>
  <si>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</si>
  <si>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</si>
  <si>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</si>
  <si>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</si>
  <si>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</si>
  <si>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</si>
  <si>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</si>
  <si>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</si>
  <si>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</si>
  <si>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</si>
  <si>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</si>
  <si>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</si>
  <si>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</si>
  <si>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</si>
  <si>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</si>
  <si>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</si>
  <si>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</si>
  <si>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</si>
  <si>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</si>
  <si>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</si>
  <si>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</si>
  <si>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</si>
  <si>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</si>
  <si>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</si>
  <si>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</si>
  <si>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</si>
  <si>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</si>
  <si>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</si>
  <si>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</si>
  <si>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</si>
  <si>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</si>
  <si>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</si>
  <si>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</si>
  <si>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</si>
  <si>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</si>
  <si>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</si>
  <si>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</si>
  <si>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</si>
  <si>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</si>
  <si>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</si>
  <si>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</si>
  <si>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</si>
  <si>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</si>
  <si>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</si>
  <si>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</si>
  <si>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</si>
  <si>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</si>
  <si>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</si>
  <si>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</si>
  <si>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</si>
  <si>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</si>
  <si>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</si>
  <si>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</si>
  <si>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</si>
  <si>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</si>
  <si>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</si>
  <si>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</si>
  <si>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</si>
  <si>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</si>
  <si>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</si>
  <si>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</si>
  <si>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</si>
  <si>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</si>
  <si>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</si>
  <si>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</si>
  <si>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</si>
  <si>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</si>
  <si>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</si>
  <si>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</si>
  <si>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</si>
  <si>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</si>
  <si>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</si>
  <si>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</si>
  <si>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</si>
  <si>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</si>
  <si>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</si>
  <si>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</si>
  <si>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</si>
  <si>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</si>
  <si>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</si>
  <si>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</si>
  <si>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</si>
  <si>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</si>
  <si>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</si>
  <si>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</si>
  <si>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</si>
  <si>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</si>
  <si>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</si>
  <si>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</si>
  <si>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</si>
  <si>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</si>
  <si>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</si>
  <si>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</si>
  <si>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</si>
  <si>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</si>
  <si>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</si>
  <si>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</si>
  <si>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</si>
  <si>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</si>
  <si>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</si>
  <si>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</si>
  <si>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</si>
  <si>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</si>
  <si>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</si>
  <si>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</si>
  <si>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</si>
  <si>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</si>
  <si>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</si>
  <si>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</si>
  <si>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</si>
  <si>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</si>
  <si>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</si>
  <si>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</si>
  <si>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</si>
  <si>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</si>
  <si>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</si>
  <si>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</si>
  <si>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</si>
  <si>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</si>
  <si>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</si>
  <si>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</si>
  <si>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</si>
  <si>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</si>
  <si>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</si>
  <si>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</si>
  <si>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</si>
  <si>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</si>
  <si>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</si>
  <si>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</si>
  <si>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</si>
  <si>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</si>
  <si>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</si>
  <si>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</si>
  <si>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</si>
  <si>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</si>
  <si>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</si>
  <si>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</si>
  <si>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</si>
  <si>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</si>
  <si>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</si>
  <si>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</si>
  <si>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</si>
  <si>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</si>
  <si>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</si>
  <si>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</si>
  <si>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</si>
  <si>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</si>
  <si>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</si>
  <si>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</si>
  <si>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</si>
  <si>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</si>
  <si>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</si>
  <si>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</si>
  <si>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</si>
  <si>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</si>
  <si>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</si>
  <si>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</si>
  <si>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</si>
  <si>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</si>
  <si>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</si>
  <si>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</si>
  <si>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</si>
  <si>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</si>
  <si>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</si>
  <si>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</si>
  <si>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</si>
  <si>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</si>
  <si>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</si>
  <si>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</si>
  <si>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</si>
  <si>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</si>
  <si>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</si>
  <si>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</si>
  <si>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</si>
  <si>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</si>
  <si>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</si>
  <si>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</si>
  <si>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</si>
  <si>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</si>
  <si>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</si>
  <si>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</si>
  <si>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</si>
  <si>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</si>
  <si>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</si>
  <si>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</si>
  <si>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</si>
  <si>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</si>
  <si>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</si>
  <si>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</si>
  <si>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</si>
  <si>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</si>
  <si>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</si>
  <si>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</si>
  <si>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</si>
  <si>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</si>
  <si>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</si>
  <si>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</si>
  <si>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</si>
  <si>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</si>
  <si>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</si>
  <si>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</si>
  <si>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</si>
  <si>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</si>
  <si>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</si>
  <si>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</si>
  <si>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</si>
  <si>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</si>
  <si>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</si>
  <si>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</si>
  <si>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</si>
  <si>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</si>
  <si>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</si>
  <si>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</si>
  <si>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</si>
  <si>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</si>
  <si>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</si>
  <si>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</si>
  <si>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</si>
  <si>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</si>
  <si>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</si>
  <si>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</si>
  <si>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</si>
  <si>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</si>
  <si>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</si>
  <si>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</si>
  <si>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</si>
  <si>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</si>
  <si>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</si>
  <si>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</si>
  <si>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</si>
  <si>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</si>
  <si>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</si>
  <si>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</si>
  <si>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</si>
  <si>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</si>
  <si>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</si>
  <si>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</si>
  <si>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</si>
  <si>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</si>
  <si>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</si>
  <si>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</si>
  <si>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</si>
  <si>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</si>
  <si>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</si>
  <si>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</si>
  <si>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</si>
  <si>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</si>
  <si>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</si>
  <si>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</si>
  <si>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</si>
  <si>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</si>
  <si>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</si>
  <si>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</si>
  <si>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</si>
  <si>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</si>
  <si>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</si>
  <si>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</si>
  <si>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</si>
  <si>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</si>
  <si>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</si>
  <si>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</si>
  <si>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</si>
  <si>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</si>
  <si>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</si>
  <si>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</si>
  <si>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</si>
  <si>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</si>
  <si>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</si>
  <si>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</si>
  <si>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</si>
  <si>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</si>
  <si>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</si>
  <si>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</si>
  <si>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</si>
  <si>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</si>
  <si>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</si>
  <si>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</si>
  <si>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</si>
  <si>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</si>
  <si>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</si>
  <si>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</si>
  <si>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</si>
  <si>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</si>
  <si>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</si>
  <si>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</si>
  <si>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</si>
  <si>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</si>
  <si>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</si>
  <si>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</si>
  <si>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</si>
  <si>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</si>
  <si>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</si>
  <si>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</si>
  <si>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</si>
  <si>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</si>
  <si>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</si>
  <si>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</si>
  <si>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</si>
  <si>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</si>
  <si>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</si>
  <si>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</si>
  <si>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</si>
  <si>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</si>
  <si>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</si>
  <si>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</si>
  <si>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</si>
  <si>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</si>
  <si>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</si>
  <si>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</si>
  <si>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</si>
  <si>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</si>
  <si>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</si>
  <si>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</si>
  <si>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</si>
  <si>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</si>
  <si>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</si>
  <si>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</si>
  <si>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</si>
  <si>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</si>
  <si>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</si>
  <si>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</si>
  <si>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</si>
  <si>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</si>
  <si>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</si>
  <si>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</si>
  <si>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</si>
  <si>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</si>
  <si>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</si>
  <si>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</si>
  <si>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</si>
  <si>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</si>
  <si>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</si>
  <si>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</si>
  <si>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</si>
  <si>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</si>
  <si>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</si>
  <si>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</si>
  <si>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</si>
  <si>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</si>
  <si>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</si>
  <si>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</si>
  <si>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</si>
  <si>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</si>
  <si>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</si>
  <si>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</si>
  <si>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</si>
  <si>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</si>
  <si>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</si>
  <si>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</si>
  <si>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</si>
  <si>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</si>
  <si>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</si>
  <si>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</si>
  <si>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</si>
  <si>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</si>
  <si>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</si>
  <si>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</si>
  <si>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</si>
  <si>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</si>
  <si>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</si>
  <si>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</si>
  <si>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</si>
  <si>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</si>
  <si>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</si>
  <si>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</si>
  <si>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</si>
  <si>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</si>
  <si>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</si>
  <si>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</si>
  <si>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</si>
  <si>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</si>
  <si>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</si>
  <si>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</si>
  <si>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</si>
  <si>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</si>
  <si>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</si>
  <si>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</si>
  <si>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</si>
  <si>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</si>
  <si>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</si>
  <si>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</si>
  <si>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</si>
  <si>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</si>
  <si>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</si>
  <si>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</si>
  <si>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</si>
  <si>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</si>
  <si>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</si>
  <si>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</si>
  <si>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</si>
  <si>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</si>
  <si>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</si>
  <si>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</si>
  <si>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</si>
  <si>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</si>
  <si>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</si>
  <si>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</si>
  <si>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</si>
  <si>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</si>
  <si>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</si>
  <si>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</si>
  <si>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</si>
  <si>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</si>
  <si>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</si>
  <si>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</si>
  <si>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</si>
  <si>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</si>
  <si>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</si>
  <si>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</si>
  <si>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</si>
  <si>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</si>
  <si>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</si>
  <si>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</si>
  <si>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</si>
  <si>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</si>
  <si>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</si>
  <si>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</si>
  <si>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</si>
  <si>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</si>
  <si>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</si>
  <si>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</si>
  <si>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</si>
  <si>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</si>
  <si>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</si>
  <si>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</si>
  <si>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</si>
  <si>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</si>
  <si>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</si>
  <si>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</si>
  <si>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</si>
  <si>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</si>
  <si>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</si>
  <si>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</si>
  <si>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</si>
  <si>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</si>
  <si>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</si>
  <si>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</si>
  <si>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</si>
  <si>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</si>
  <si>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</si>
  <si>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</si>
  <si>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</si>
  <si>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</si>
  <si>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</si>
  <si>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</si>
  <si>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</si>
  <si>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</si>
  <si>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</si>
  <si>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</si>
  <si>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</si>
  <si>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</si>
  <si>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</si>
  <si>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</si>
  <si>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</si>
  <si>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</si>
  <si>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</si>
  <si>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</si>
  <si>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</si>
  <si>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</si>
  <si>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</si>
  <si>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</si>
  <si>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</si>
  <si>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</si>
  <si>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</si>
  <si>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</si>
  <si>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</si>
  <si>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</si>
  <si>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</si>
  <si>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</si>
  <si>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</si>
  <si>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</si>
  <si>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</si>
  <si>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</si>
  <si>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</si>
  <si>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</si>
  <si>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</si>
  <si>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</si>
  <si>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</si>
  <si>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</si>
  <si>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</si>
  <si>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</si>
  <si>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</si>
  <si>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</si>
  <si>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</si>
  <si>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</si>
  <si>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</si>
  <si>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</si>
  <si>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</si>
  <si>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</si>
  <si>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</si>
  <si>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</si>
  <si>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</si>
  <si>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</si>
  <si>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</si>
  <si>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</si>
  <si>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</si>
  <si>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</si>
  <si>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</si>
  <si>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</si>
  <si>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</si>
  <si>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</si>
  <si>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</si>
  <si>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</si>
  <si>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</si>
  <si>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</si>
  <si>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</si>
  <si>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</si>
  <si>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</si>
  <si>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</si>
  <si>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</si>
  <si>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</si>
  <si>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</si>
  <si>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</si>
  <si>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</si>
  <si>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</si>
  <si>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</si>
  <si>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</si>
  <si>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</si>
  <si>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</si>
  <si>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</si>
  <si>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</si>
  <si>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</si>
  <si>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</si>
  <si>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</si>
  <si>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</si>
  <si>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</si>
  <si>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</si>
  <si>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</si>
  <si>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</si>
  <si>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</si>
  <si>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</si>
  <si>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</si>
  <si>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</si>
  <si>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</si>
  <si>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</si>
  <si>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</si>
  <si>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</si>
  <si>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</si>
  <si>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</si>
  <si>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</si>
  <si>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</si>
  <si>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</si>
  <si>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</si>
  <si>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</si>
  <si>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</si>
  <si>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</si>
  <si>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</si>
  <si>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</si>
  <si>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</si>
  <si>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</si>
  <si>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</si>
  <si>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</si>
  <si>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</si>
  <si>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</si>
  <si>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</si>
  <si>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</si>
  <si>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</si>
  <si>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</si>
  <si>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</si>
  <si>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</si>
  <si>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</si>
  <si>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</si>
  <si>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</si>
  <si>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</si>
  <si>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</si>
  <si>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</si>
  <si>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</si>
  <si>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</si>
  <si>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</si>
  <si>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</si>
  <si>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</si>
  <si>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</si>
  <si>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</si>
  <si>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</si>
  <si>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</si>
  <si>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</si>
  <si>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</si>
  <si>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</si>
  <si>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</si>
  <si>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</si>
  <si>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</si>
  <si>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</si>
  <si>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</si>
  <si>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</si>
  <si>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</si>
  <si>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</si>
  <si>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</si>
  <si>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</si>
  <si>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</si>
  <si>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</si>
  <si>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</si>
  <si>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</si>
  <si>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</si>
  <si>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</si>
  <si>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</si>
  <si>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</si>
  <si>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</si>
  <si>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</si>
  <si>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</si>
  <si>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</si>
  <si>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</si>
  <si>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</si>
  <si>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</si>
  <si>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</si>
  <si>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</si>
  <si>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</si>
  <si>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</si>
  <si>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</si>
  <si>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</si>
  <si>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</si>
  <si>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</si>
  <si>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</si>
  <si>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</si>
  <si>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</si>
  <si>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</si>
  <si>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</si>
  <si>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</si>
  <si>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</si>
  <si>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</si>
  <si>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</si>
  <si>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</si>
  <si>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</si>
  <si>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</si>
  <si>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</si>
  <si>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</si>
  <si>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</si>
  <si>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</si>
  <si>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</si>
  <si>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</si>
  <si>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</si>
  <si>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</si>
  <si>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</si>
  <si>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</si>
  <si>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</si>
  <si>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</si>
  <si>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</si>
  <si>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</si>
  <si>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</si>
  <si>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</si>
  <si>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</si>
  <si>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</si>
  <si>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</si>
  <si>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</si>
  <si>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</si>
  <si>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</si>
  <si>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</si>
  <si>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</si>
  <si>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</si>
  <si>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</si>
  <si>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</si>
  <si>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</si>
  <si>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</si>
  <si>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</si>
  <si>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</si>
  <si>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</si>
  <si>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</si>
  <si>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</si>
  <si>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</si>
  <si>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</si>
  <si>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</si>
  <si>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</si>
  <si>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</si>
  <si>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</si>
  <si>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</si>
  <si>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</si>
  <si>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</si>
  <si>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</si>
  <si>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</si>
  <si>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</si>
  <si>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</si>
  <si>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</si>
  <si>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</si>
  <si>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</si>
  <si>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</si>
  <si>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</si>
  <si>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</si>
  <si>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</si>
  <si>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</si>
  <si>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</si>
  <si>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</si>
  <si>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</si>
  <si>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</si>
  <si>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</si>
  <si>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</si>
  <si>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</si>
  <si>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</si>
  <si>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</si>
  <si>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</si>
  <si>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</si>
  <si>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</si>
  <si>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</si>
  <si>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</si>
  <si>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</si>
  <si>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</si>
  <si>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</si>
  <si>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</si>
  <si>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</si>
  <si>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</si>
  <si>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</si>
  <si>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</si>
  <si>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</si>
  <si>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</si>
  <si>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</si>
  <si>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</si>
  <si>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</si>
  <si>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</si>
  <si>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</si>
  <si>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</si>
  <si>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</si>
  <si>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</si>
  <si>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</si>
  <si>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</si>
  <si>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</si>
  <si>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</si>
  <si>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</si>
  <si>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</si>
  <si>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</si>
  <si>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</si>
  <si>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</si>
  <si>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</si>
  <si>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</si>
  <si>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</si>
  <si>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</si>
  <si>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</si>
  <si>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</si>
  <si>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</si>
  <si>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</si>
  <si>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</si>
  <si>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</si>
  <si>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</si>
  <si>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</si>
  <si>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</si>
  <si>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</si>
  <si>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</si>
  <si>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</si>
  <si>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</si>
  <si>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</si>
  <si>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</si>
  <si>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</si>
  <si>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</si>
  <si>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</si>
  <si>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</si>
  <si>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</si>
  <si>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</si>
  <si>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</si>
  <si>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</si>
  <si>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</si>
  <si>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</si>
  <si>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</si>
  <si>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</si>
  <si>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</si>
  <si>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</si>
  <si>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</si>
  <si>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</si>
  <si>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</si>
  <si>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</si>
  <si>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</si>
  <si>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</si>
  <si>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</si>
  <si>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</si>
  <si>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</si>
  <si>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</si>
  <si>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</si>
  <si>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</si>
  <si>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</si>
  <si>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</si>
  <si>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</si>
  <si>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</si>
  <si>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</si>
  <si>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</si>
  <si>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</si>
  <si>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</si>
  <si>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</si>
  <si>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</si>
  <si>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</si>
  <si>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</si>
  <si>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</si>
  <si>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</si>
  <si>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</si>
  <si>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</si>
  <si>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</si>
  <si>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</si>
  <si>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</si>
  <si>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</si>
  <si>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</si>
  <si>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</si>
  <si>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</si>
  <si>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</si>
  <si>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</si>
  <si>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</si>
  <si>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</si>
  <si>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</si>
  <si>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</si>
  <si>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</si>
  <si>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</si>
  <si>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</si>
  <si>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</si>
  <si>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</si>
  <si>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</si>
  <si>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</si>
  <si>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</si>
  <si>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</si>
  <si>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</si>
  <si>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</si>
  <si>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</si>
  <si>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</si>
  <si>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</si>
  <si>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</si>
  <si>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</si>
  <si>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</si>
  <si>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</si>
  <si>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</si>
  <si>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</si>
  <si>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</si>
  <si>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</si>
  <si>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</si>
  <si>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</si>
  <si>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</si>
  <si>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</si>
  <si>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</si>
  <si>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</si>
  <si>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</si>
  <si>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</si>
  <si>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</si>
  <si>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</si>
  <si>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</si>
  <si>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</si>
  <si>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</si>
  <si>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</si>
  <si>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</si>
  <si>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</si>
  <si>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</si>
  <si>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</si>
  <si>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</si>
  <si>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</si>
  <si>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</si>
  <si>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</si>
  <si>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</si>
  <si>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</si>
  <si>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</si>
  <si>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</si>
  <si>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</si>
  <si>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</si>
  <si>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</si>
  <si>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</si>
  <si>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</si>
  <si>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</si>
  <si>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</si>
  <si>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</si>
  <si>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</si>
  <si>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</si>
  <si>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</si>
  <si>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</si>
  <si>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</si>
  <si>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</si>
  <si>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</si>
  <si>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</si>
  <si>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</si>
  <si>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</si>
  <si>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</si>
  <si>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</si>
  <si>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</si>
  <si>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</si>
  <si>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</si>
  <si>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</si>
  <si>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</si>
  <si>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</si>
  <si>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</si>
  <si>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</si>
  <si>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</si>
  <si>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</si>
  <si>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</si>
  <si>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</si>
  <si>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</si>
  <si>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</si>
  <si>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</si>
  <si>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</si>
  <si>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</si>
  <si>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</si>
  <si>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</si>
  <si>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</si>
  <si>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</si>
  <si>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</si>
  <si>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</si>
  <si>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</si>
  <si>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</si>
  <si>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</si>
  <si>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</si>
  <si>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</si>
  <si>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</si>
  <si>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</si>
  <si>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</si>
  <si>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</si>
  <si>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</si>
  <si>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</si>
  <si>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</si>
  <si>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</si>
  <si>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</si>
  <si>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</si>
  <si>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</si>
  <si>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</si>
  <si>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</si>
  <si>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</si>
  <si>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</si>
  <si>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</si>
  <si>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</si>
  <si>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</si>
  <si>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</si>
  <si>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</si>
  <si>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</si>
  <si>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</si>
  <si>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</si>
  <si>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</si>
  <si>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</si>
  <si>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</si>
  <si>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</si>
  <si>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</si>
  <si>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</si>
  <si>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</si>
  <si>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</si>
  <si>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</si>
  <si>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</si>
  <si>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</si>
  <si>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</si>
  <si>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</si>
  <si>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</si>
  <si>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</si>
  <si>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</si>
  <si>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</si>
  <si>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</si>
  <si>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</si>
  <si>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</si>
  <si>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</si>
  <si>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</si>
  <si>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</si>
  <si>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</si>
  <si>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</si>
  <si>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</si>
  <si>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</si>
  <si>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</si>
  <si>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</si>
  <si>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</si>
  <si>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</si>
  <si>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</si>
  <si>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</si>
  <si>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</si>
  <si>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</si>
  <si>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</si>
  <si>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</si>
  <si>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</si>
  <si>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</si>
  <si>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</si>
  <si>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</si>
  <si>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</si>
  <si>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</si>
  <si>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</si>
  <si>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</si>
  <si>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</si>
  <si>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</si>
  <si>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</si>
  <si>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</si>
  <si>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</si>
  <si>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</si>
  <si>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</si>
  <si>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</si>
  <si>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</si>
  <si>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</si>
  <si>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</si>
  <si>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</si>
  <si>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</si>
  <si>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</si>
  <si>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</si>
  <si>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</si>
  <si>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</si>
  <si>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</si>
  <si>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</si>
  <si>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</si>
  <si>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</si>
  <si>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</si>
  <si>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</si>
  <si>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</si>
  <si>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</si>
  <si>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</si>
  <si>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</si>
  <si>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</si>
  <si>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</si>
  <si>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</si>
  <si>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</si>
  <si>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</si>
  <si>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</si>
  <si>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</si>
  <si>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</si>
  <si>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</si>
  <si>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</si>
  <si>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</si>
  <si>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</si>
  <si>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</si>
  <si>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</si>
  <si>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</si>
  <si>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</si>
  <si>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</si>
  <si>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</si>
  <si>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</si>
  <si>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</si>
  <si>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</si>
  <si>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</si>
  <si>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</si>
  <si>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</si>
  <si>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</si>
  <si>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</si>
  <si>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</si>
  <si>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</si>
  <si>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</si>
  <si>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</si>
  <si>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</si>
  <si>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</si>
  <si>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</si>
  <si>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</si>
  <si>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</si>
  <si>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</si>
  <si>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</si>
  <si>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</si>
  <si>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</si>
  <si>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</si>
  <si>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</si>
  <si>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</si>
  <si>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</si>
  <si>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</si>
  <si>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</si>
  <si>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</si>
  <si>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</si>
  <si>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</si>
  <si>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</si>
  <si>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</si>
  <si>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</si>
  <si>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</si>
  <si>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</si>
  <si>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</si>
  <si>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</si>
  <si>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</si>
  <si>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</si>
  <si>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</si>
  <si>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</si>
  <si>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</si>
  <si>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</si>
  <si>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</si>
  <si>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</si>
  <si>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</si>
  <si>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</si>
  <si>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</si>
  <si>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</si>
  <si>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</si>
  <si>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</si>
  <si>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</si>
  <si>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</si>
  <si>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</si>
  <si>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</si>
  <si>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</si>
  <si>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</si>
  <si>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</si>
  <si>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</si>
  <si>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</si>
  <si>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</si>
  <si>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</si>
  <si>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</si>
  <si>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</si>
  <si>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</si>
  <si>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</si>
  <si>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</si>
  <si>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</si>
  <si>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</si>
  <si>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</si>
  <si>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</si>
  <si>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</si>
  <si>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</si>
  <si>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</si>
  <si>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</si>
  <si>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</si>
  <si>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</si>
  <si>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</si>
  <si>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</si>
  <si>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</si>
  <si>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</si>
  <si>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</si>
  <si>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</si>
  <si>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</si>
  <si>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</si>
  <si>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</si>
  <si>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</si>
  <si>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</si>
  <si>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</si>
  <si>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</si>
  <si>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</si>
  <si>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</si>
  <si>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</si>
  <si>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</si>
  <si>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</si>
  <si>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</si>
  <si>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</si>
  <si>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</si>
  <si>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</si>
  <si>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</si>
  <si>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</si>
  <si>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</si>
  <si>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</si>
  <si>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</si>
  <si>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</si>
  <si>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</si>
  <si>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</si>
  <si>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</si>
  <si>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</si>
  <si>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</si>
  <si>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</si>
  <si>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</si>
  <si>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</si>
  <si>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</si>
  <si>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</si>
  <si>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</si>
  <si>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</si>
  <si>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</si>
  <si>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</si>
  <si>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</si>
  <si>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</si>
  <si>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</si>
  <si>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</si>
  <si>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</si>
  <si>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</si>
  <si>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</si>
  <si>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</si>
  <si>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</si>
  <si>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</si>
  <si>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</si>
  <si>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</si>
  <si>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</si>
  <si>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</si>
  <si>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</si>
  <si>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</si>
  <si>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</si>
  <si>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</si>
  <si>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</si>
  <si>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</si>
  <si>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</si>
  <si>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</si>
  <si>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</si>
  <si>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</si>
  <si>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</si>
  <si>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</si>
  <si>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</si>
  <si>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</si>
  <si>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</si>
  <si>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</si>
  <si>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</si>
  <si>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</si>
  <si>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</si>
  <si>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</si>
  <si>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</si>
  <si>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</si>
  <si>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</si>
  <si>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</si>
  <si>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</si>
  <si>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</si>
  <si>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</si>
  <si>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</si>
  <si>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</si>
  <si>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</si>
  <si>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</si>
  <si>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</si>
  <si>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</si>
  <si>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</si>
  <si>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</si>
  <si>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</si>
  <si>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</si>
  <si>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</si>
  <si>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</si>
  <si>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</si>
  <si>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</si>
  <si>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</si>
  <si>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</si>
  <si>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</si>
  <si>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</si>
  <si>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</si>
  <si>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</si>
  <si>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</si>
  <si>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</si>
  <si>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</si>
  <si>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</si>
  <si>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</si>
  <si>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</si>
  <si>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</si>
  <si>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</si>
  <si>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</si>
  <si>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</si>
  <si>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</si>
  <si>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</si>
  <si>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</si>
  <si>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</si>
  <si>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</si>
  <si>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</si>
  <si>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</si>
  <si>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</si>
  <si>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</si>
  <si>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</si>
  <si>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</si>
  <si>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</si>
  <si>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</si>
  <si>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</si>
  <si>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</si>
  <si>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</si>
  <si>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</si>
  <si>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</si>
  <si>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</si>
  <si>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</si>
  <si>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</si>
  <si>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</si>
  <si>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</si>
  <si>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</si>
  <si>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</si>
  <si>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</si>
  <si>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</si>
  <si>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</si>
  <si>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</si>
  <si>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</si>
  <si>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</si>
  <si>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</si>
  <si>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</si>
  <si>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</si>
  <si>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</si>
  <si>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</si>
  <si>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</si>
  <si>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</si>
  <si>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</si>
  <si>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</si>
  <si>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</si>
  <si>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</si>
  <si>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</si>
  <si>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</si>
  <si>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</si>
  <si>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</si>
  <si>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</si>
  <si>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</si>
  <si>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</si>
  <si>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</si>
  <si>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</si>
  <si>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</si>
  <si>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</si>
  <si>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</si>
  <si>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</si>
  <si>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</si>
  <si>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</si>
  <si>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</si>
  <si>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</si>
  <si>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</si>
  <si>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</si>
  <si>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</si>
  <si>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</si>
  <si>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</si>
  <si>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</si>
  <si>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</si>
  <si>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</si>
  <si>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</si>
  <si>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</si>
  <si>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</si>
  <si>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</si>
  <si>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</si>
  <si>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</si>
  <si>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</si>
  <si>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</si>
  <si>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</si>
  <si>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</si>
  <si>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</si>
  <si>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</si>
  <si>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</si>
  <si>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</si>
  <si>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</si>
  <si>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</si>
  <si>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</si>
  <si>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</si>
  <si>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</si>
  <si>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</si>
  <si>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</si>
  <si>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</si>
  <si>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</si>
  <si>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</si>
  <si>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</si>
  <si>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</si>
  <si>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</si>
  <si>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</si>
  <si>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</si>
  <si>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</si>
  <si>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</si>
  <si>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</si>
  <si>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</si>
  <si>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</si>
  <si>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</si>
  <si>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</si>
  <si>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</si>
  <si>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</si>
  <si>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</si>
  <si>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</si>
  <si>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</si>
  <si>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</si>
  <si>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</si>
  <si>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</si>
  <si>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</si>
  <si>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</si>
  <si>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</si>
  <si>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</si>
  <si>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</si>
  <si>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</si>
  <si>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</si>
  <si>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</si>
  <si>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</si>
  <si>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</si>
  <si>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</si>
  <si>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</si>
  <si>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</si>
  <si>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</si>
  <si>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</si>
  <si>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</si>
  <si>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</si>
  <si>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</si>
  <si>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</si>
  <si>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</si>
  <si>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</si>
  <si>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</si>
  <si>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</si>
  <si>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</si>
  <si>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</si>
  <si>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</si>
  <si>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</si>
  <si>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</si>
  <si>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</si>
  <si>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</si>
  <si>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</si>
  <si>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</si>
  <si>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</si>
  <si>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</si>
  <si>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</si>
  <si>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</si>
  <si>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</si>
  <si>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</si>
  <si>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</si>
  <si>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</si>
  <si>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</si>
  <si>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</si>
  <si>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</si>
  <si>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</si>
  <si>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</si>
  <si>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</si>
  <si>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</si>
  <si>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</si>
  <si>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</si>
  <si>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</si>
  <si>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</si>
  <si>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</si>
  <si>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</si>
  <si>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</si>
  <si>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</si>
  <si>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</si>
  <si>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</si>
  <si>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</si>
  <si>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</si>
  <si>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</si>
  <si>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</si>
  <si>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</si>
  <si>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</si>
  <si>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</si>
  <si>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</si>
  <si>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</si>
  <si>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</si>
  <si>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</si>
  <si>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</si>
  <si>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</si>
  <si>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</si>
  <si>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</si>
  <si>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</si>
  <si>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</si>
  <si>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</si>
  <si>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</si>
  <si>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</si>
  <si>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</si>
  <si>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</si>
  <si>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</si>
  <si>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</si>
  <si>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</si>
  <si>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</si>
  <si>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</si>
  <si>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</si>
  <si>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</si>
  <si>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</si>
  <si>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</si>
  <si>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</si>
  <si>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</si>
  <si>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</si>
  <si>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</si>
  <si>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</si>
  <si>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</si>
  <si>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</si>
  <si>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</si>
  <si>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</si>
  <si>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</si>
  <si>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</si>
  <si>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</si>
  <si>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</si>
  <si>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</si>
  <si>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</si>
  <si>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</si>
  <si>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</si>
  <si>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</si>
  <si>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</si>
  <si>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</si>
  <si>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</si>
  <si>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</si>
  <si>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</si>
  <si>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</si>
  <si>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</si>
  <si>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</si>
  <si>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</si>
  <si>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</si>
  <si>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</si>
  <si>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</si>
  <si>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</si>
  <si>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</si>
  <si>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</si>
  <si>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</si>
  <si>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</si>
  <si>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</si>
  <si>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</si>
  <si>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</si>
  <si>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</si>
  <si>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</si>
  <si>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</si>
  <si>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</si>
  <si>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</si>
  <si>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</si>
  <si>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</si>
  <si>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</si>
  <si>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</si>
  <si>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</si>
  <si>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</si>
  <si>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</si>
  <si>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</si>
  <si>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</si>
  <si>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</si>
  <si>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</si>
  <si>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</si>
  <si>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</si>
  <si>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</si>
  <si>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</si>
  <si>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</si>
  <si>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</si>
  <si>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</si>
  <si>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</si>
  <si>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</si>
  <si>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</si>
  <si>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</si>
  <si>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</si>
  <si>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</si>
  <si>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</si>
  <si>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</si>
  <si>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</si>
  <si>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</si>
  <si>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</si>
  <si>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</si>
  <si>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</si>
  <si>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</si>
  <si>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</si>
  <si>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</si>
  <si>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</si>
  <si>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</si>
  <si>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</si>
  <si>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</si>
  <si>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</si>
  <si>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</si>
  <si>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</si>
  <si>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</si>
  <si>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</si>
  <si>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</si>
  <si>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</si>
  <si>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</si>
  <si>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</si>
  <si>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</si>
  <si>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</si>
  <si>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</si>
  <si>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</si>
  <si>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</si>
  <si>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</si>
  <si>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</si>
  <si>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</si>
  <si>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</si>
  <si>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</si>
  <si>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</si>
  <si>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</si>
  <si>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</si>
  <si>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</si>
  <si>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</si>
  <si>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</si>
  <si>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</si>
  <si>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</si>
  <si>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</si>
  <si>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</si>
  <si>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</si>
  <si>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</si>
  <si>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</si>
  <si>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</si>
  <si>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</si>
  <si>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</si>
  <si>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</si>
  <si>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</si>
  <si>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</si>
  <si>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</si>
  <si>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</si>
  <si>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</si>
  <si>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</si>
  <si>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</si>
  <si>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</si>
  <si>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</si>
  <si>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</si>
  <si>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</si>
  <si>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</si>
  <si>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</si>
  <si>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</si>
  <si>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</si>
  <si>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</si>
  <si>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</si>
  <si>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</si>
  <si>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</si>
  <si>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</si>
  <si>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</si>
  <si>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</si>
  <si>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</si>
  <si>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</si>
  <si>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</si>
  <si>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</si>
  <si>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</si>
  <si>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</si>
  <si>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</si>
  <si>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</si>
  <si>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</si>
  <si>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</si>
  <si>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</si>
  <si>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</si>
  <si>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</si>
  <si>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</si>
  <si>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</si>
  <si>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</si>
  <si>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</si>
  <si>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</si>
  <si>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</si>
  <si>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</si>
  <si>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</si>
  <si>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</si>
  <si>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</si>
  <si>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</si>
  <si>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</si>
  <si>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</si>
  <si>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</si>
  <si>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</si>
  <si>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</si>
  <si>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</si>
  <si>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</si>
  <si>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</si>
  <si>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</si>
  <si>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</si>
  <si>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</si>
  <si>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</si>
  <si>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</si>
  <si>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</si>
  <si>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</si>
  <si>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</si>
  <si>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</si>
  <si>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</si>
  <si>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</si>
  <si>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</si>
  <si>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</si>
  <si>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</si>
  <si>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</si>
  <si>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</si>
  <si>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</si>
  <si>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</si>
  <si>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</si>
  <si>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</si>
  <si>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</si>
  <si>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</si>
  <si>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</si>
  <si>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</si>
  <si>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</si>
  <si>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</si>
  <si>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</si>
  <si>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</si>
  <si>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</si>
  <si>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</si>
  <si>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</si>
  <si>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</si>
  <si>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</si>
  <si>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</si>
  <si>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</si>
  <si>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</si>
  <si>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</si>
  <si>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</si>
  <si>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</si>
  <si>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</si>
  <si>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</si>
  <si>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</si>
  <si>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</si>
  <si>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</si>
  <si>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</si>
  <si>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</si>
  <si>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</si>
  <si>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</si>
  <si>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</si>
  <si>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</si>
  <si>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</si>
  <si>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</si>
  <si>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</si>
  <si>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</si>
  <si>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</si>
  <si>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</si>
  <si>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</si>
  <si>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</si>
  <si>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</si>
  <si>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</si>
  <si>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</si>
  <si>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</si>
  <si>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</si>
  <si>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</si>
  <si>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</si>
  <si>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</si>
  <si>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</si>
  <si>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</si>
  <si>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</si>
  <si>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</si>
  <si>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</si>
  <si>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</si>
  <si>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</si>
  <si>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</si>
  <si>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</si>
  <si>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</si>
  <si>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</si>
  <si>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</si>
  <si>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</si>
  <si>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</si>
  <si>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</si>
  <si>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</si>
  <si>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</si>
  <si>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</si>
  <si>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</si>
  <si>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</si>
  <si>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</si>
  <si>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</si>
  <si>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</si>
  <si>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</si>
  <si>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</si>
  <si>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</si>
  <si>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</si>
  <si>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</si>
  <si>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</si>
  <si>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</si>
  <si>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</si>
  <si>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</si>
  <si>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</si>
  <si>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</si>
  <si>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</si>
  <si>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</si>
  <si>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</si>
  <si>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</si>
  <si>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</si>
  <si>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</si>
  <si>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</si>
  <si>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</si>
  <si>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</si>
  <si>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</si>
  <si>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</si>
  <si>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</si>
  <si>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</si>
  <si>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</si>
  <si>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</si>
  <si>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</si>
  <si>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</si>
  <si>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</si>
  <si>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</si>
  <si>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</si>
  <si>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</si>
  <si>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</si>
  <si>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</si>
  <si>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</si>
  <si>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</si>
  <si>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</si>
  <si>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</si>
  <si>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</si>
  <si>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</si>
  <si>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</si>
  <si>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</si>
  <si>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</si>
  <si>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</si>
  <si>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</si>
  <si>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</si>
  <si>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</si>
  <si>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</si>
  <si>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</si>
  <si>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</si>
  <si>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</si>
  <si>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</si>
  <si>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</si>
  <si>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</si>
  <si>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</si>
  <si>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</si>
  <si>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</si>
  <si>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</si>
  <si>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</si>
  <si>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</si>
  <si>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</si>
  <si>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</si>
  <si>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</si>
  <si>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</si>
  <si>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</si>
  <si>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</si>
  <si>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</si>
  <si>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</si>
  <si>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</si>
  <si>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</si>
  <si>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</si>
  <si>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</si>
  <si>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</si>
  <si>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</si>
  <si>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</si>
  <si>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</si>
  <si>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</si>
  <si>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</si>
  <si>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</si>
  <si>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</si>
  <si>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</si>
  <si>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</si>
  <si>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</si>
  <si>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</si>
  <si>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</si>
  <si>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</si>
  <si>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</si>
  <si>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</si>
  <si>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</si>
  <si>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</si>
  <si>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</si>
  <si>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</si>
  <si>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</si>
  <si>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</si>
  <si>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</si>
  <si>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</si>
  <si>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</si>
  <si>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</si>
  <si>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</si>
  <si>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</si>
  <si>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</si>
  <si>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</si>
  <si>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</si>
  <si>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</si>
  <si>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</si>
  <si>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</si>
  <si>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</si>
  <si>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</si>
  <si>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</si>
  <si>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</si>
  <si>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</si>
  <si>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</si>
  <si>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</si>
  <si>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</si>
  <si>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</si>
  <si>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</si>
  <si>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</si>
  <si>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</si>
  <si>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</si>
  <si>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</si>
  <si>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</si>
  <si>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</si>
  <si>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</si>
  <si>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</si>
  <si>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</si>
  <si>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</si>
  <si>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</si>
  <si>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</si>
  <si>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</si>
  <si>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</si>
  <si>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</si>
  <si>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</si>
  <si>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</si>
  <si>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</si>
  <si>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</si>
  <si>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</si>
  <si>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</si>
  <si>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</si>
  <si>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</si>
  <si>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</si>
  <si>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</si>
  <si>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</si>
  <si>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</si>
  <si>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</si>
  <si>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</si>
  <si>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</si>
  <si>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</si>
  <si>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</si>
  <si>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</si>
  <si>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</si>
  <si>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</si>
  <si>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</si>
  <si>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</si>
  <si>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</si>
  <si>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</si>
  <si>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</si>
  <si>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</si>
  <si>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</si>
  <si>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</si>
  <si>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</si>
  <si>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</si>
  <si>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</si>
  <si>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</si>
  <si>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</si>
  <si>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</si>
  <si>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</si>
  <si>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</si>
  <si>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</si>
  <si>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</si>
  <si>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</si>
  <si>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</si>
  <si>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</si>
  <si>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</si>
  <si>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</si>
  <si>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</si>
  <si>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</si>
  <si>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</si>
  <si>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</si>
  <si>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</si>
  <si>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</si>
  <si>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</si>
  <si>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</si>
  <si>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</si>
  <si>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</si>
  <si>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</si>
  <si>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</si>
  <si>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</si>
  <si>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</si>
  <si>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</si>
  <si>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</si>
  <si>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</si>
  <si>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</si>
  <si>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</si>
  <si>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</si>
  <si>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</si>
  <si>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</si>
  <si>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</si>
  <si>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</si>
  <si>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</si>
  <si>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</si>
  <si>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</si>
  <si>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</si>
  <si>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</si>
  <si>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</si>
  <si>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</si>
  <si>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</si>
  <si>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</si>
  <si>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</si>
  <si>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</si>
  <si>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</si>
  <si>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</si>
  <si>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</si>
  <si>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</si>
  <si>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</si>
  <si>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</si>
  <si>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</si>
  <si>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</si>
  <si>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</si>
  <si>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</si>
  <si>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</si>
  <si>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</si>
  <si>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</si>
  <si>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</si>
  <si>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</si>
  <si>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</si>
  <si>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</si>
  <si>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</si>
  <si>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</si>
  <si>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</si>
  <si>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</si>
  <si>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</si>
  <si>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</si>
  <si>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</si>
  <si>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</si>
  <si>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</si>
  <si>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</si>
  <si>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</si>
  <si>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</si>
  <si>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</si>
  <si>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</si>
  <si>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</si>
  <si>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</si>
  <si>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</si>
  <si>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</si>
  <si>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</si>
  <si>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</si>
  <si>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</si>
  <si>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</si>
  <si>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</si>
  <si>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</si>
  <si>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</si>
  <si>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</si>
  <si>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</si>
  <si>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</si>
  <si>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</si>
  <si>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</si>
  <si>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</si>
  <si>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</si>
  <si>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</si>
  <si>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</si>
  <si>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</si>
  <si>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</si>
  <si>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</si>
  <si>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</si>
  <si>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</si>
  <si>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</si>
  <si>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</si>
  <si>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</si>
  <si>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</si>
  <si>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</si>
  <si>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</si>
  <si>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</si>
  <si>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</si>
  <si>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</si>
  <si>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</si>
  <si>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</si>
  <si>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</si>
  <si>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</si>
  <si>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</si>
  <si>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</si>
  <si>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</si>
  <si>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</si>
  <si>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</si>
  <si>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</si>
  <si>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</si>
  <si>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</si>
  <si>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</si>
  <si>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</si>
  <si>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</si>
  <si>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</si>
  <si>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</si>
  <si>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</si>
  <si>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</si>
  <si>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</si>
  <si>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</si>
  <si>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</si>
  <si>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</si>
  <si>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</si>
  <si>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</si>
  <si>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</si>
  <si>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</si>
  <si>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</si>
  <si>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</si>
  <si>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</si>
  <si>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</si>
  <si>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</si>
  <si>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</si>
  <si>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</si>
  <si>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</si>
  <si>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</si>
  <si>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</si>
  <si>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</si>
  <si>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</si>
  <si>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</si>
  <si>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</si>
  <si>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</si>
  <si>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</si>
  <si>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</si>
  <si>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</si>
  <si>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</si>
  <si>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</si>
  <si>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</si>
  <si>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</si>
  <si>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</si>
  <si>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</si>
  <si>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</si>
  <si>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</si>
  <si>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</si>
  <si>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</si>
  <si>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</si>
  <si>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</si>
  <si>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</si>
  <si>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</si>
  <si>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</si>
  <si>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</si>
  <si>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</si>
  <si>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</si>
  <si>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</si>
  <si>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</si>
  <si>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</si>
  <si>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</si>
  <si>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</si>
  <si>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</si>
  <si>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</si>
  <si>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</si>
  <si>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</si>
  <si>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</si>
  <si>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</si>
  <si>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</si>
  <si>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</si>
  <si>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</si>
  <si>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</si>
  <si>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</si>
  <si>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</si>
  <si>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</si>
  <si>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</si>
  <si>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</si>
  <si>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</si>
  <si>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</si>
  <si>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</si>
  <si>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</si>
  <si>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</si>
  <si>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</si>
  <si>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</si>
  <si>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</si>
  <si>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</si>
  <si>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</si>
  <si>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</si>
  <si>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</si>
  <si>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</si>
  <si>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</si>
  <si>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</si>
  <si>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</si>
  <si>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</si>
  <si>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</si>
  <si>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</si>
  <si>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</si>
  <si>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</si>
  <si>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</si>
  <si>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</si>
  <si>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</si>
  <si>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</si>
  <si>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</si>
  <si>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</si>
  <si>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</si>
  <si>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</si>
  <si>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</si>
  <si>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</si>
  <si>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</si>
  <si>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</si>
  <si>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</si>
  <si>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</si>
  <si>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</si>
  <si>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</si>
  <si>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</si>
  <si>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</si>
  <si>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</si>
  <si>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</si>
  <si>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</si>
  <si>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</si>
  <si>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</si>
  <si>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</si>
  <si>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</si>
  <si>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</si>
  <si>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</si>
  <si>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</si>
  <si>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</si>
  <si>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</si>
  <si>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</si>
  <si>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</si>
  <si>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</si>
  <si>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</si>
  <si>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</si>
  <si>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</si>
  <si>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</si>
  <si>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</si>
  <si>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</si>
  <si>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</si>
  <si>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</si>
  <si>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</si>
  <si>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</si>
  <si>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</si>
  <si>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</si>
  <si>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</si>
  <si>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</si>
  <si>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</si>
  <si>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</si>
  <si>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</si>
  <si>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</si>
  <si>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</si>
  <si>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</si>
  <si>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</si>
  <si>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</si>
  <si>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</si>
  <si>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</si>
  <si>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</si>
  <si>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</si>
  <si>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</si>
  <si>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</si>
  <si>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</si>
  <si>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</si>
  <si>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</si>
  <si>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</si>
  <si>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</si>
  <si>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</si>
  <si>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</si>
  <si>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</si>
  <si>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</si>
  <si>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</si>
  <si>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</si>
  <si>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</si>
  <si>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</si>
  <si>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</si>
  <si>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</si>
  <si>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</si>
  <si>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</si>
  <si>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</si>
  <si>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</si>
  <si>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</si>
  <si>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</si>
  <si>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</si>
  <si>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</si>
  <si>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</si>
  <si>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</si>
  <si>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</si>
  <si>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</si>
  <si>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</si>
  <si>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</si>
  <si>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</si>
  <si>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</si>
  <si>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</si>
  <si>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</si>
  <si>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</si>
  <si>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</si>
  <si>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</si>
  <si>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</si>
  <si>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</si>
  <si>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</si>
  <si>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</si>
  <si>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</si>
  <si>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</si>
  <si>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</si>
  <si>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</si>
  <si>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</si>
  <si>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</si>
  <si>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</si>
  <si>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</si>
  <si>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</si>
  <si>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</si>
  <si>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</si>
  <si>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</si>
  <si>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</si>
  <si>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</si>
  <si>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</si>
  <si>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</si>
  <si>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</si>
  <si>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</si>
  <si>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</si>
  <si>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</si>
  <si>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</si>
  <si>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</si>
  <si>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</si>
  <si>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</si>
  <si>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</si>
  <si>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</si>
  <si>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</si>
  <si>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</si>
  <si>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</si>
  <si>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</si>
  <si>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</si>
  <si>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</si>
  <si>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</si>
  <si>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</si>
  <si>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</si>
  <si>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</si>
  <si>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</si>
  <si>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</si>
  <si>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</si>
  <si>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</si>
  <si>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</si>
  <si>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</si>
  <si>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</si>
  <si>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</si>
  <si>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</si>
  <si>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</si>
  <si>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</si>
  <si>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</si>
  <si>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</si>
  <si>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</si>
  <si>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</si>
  <si>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</si>
  <si>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</si>
  <si>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</si>
  <si>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</si>
  <si>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</si>
  <si>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</si>
  <si>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</si>
  <si>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</si>
  <si>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</si>
  <si>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</si>
  <si>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</si>
  <si>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</si>
  <si>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</si>
  <si>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</si>
  <si>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</si>
  <si>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</si>
  <si>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</si>
  <si>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</si>
  <si>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</si>
  <si>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</si>
  <si>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</si>
  <si>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</si>
  <si>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</si>
  <si>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</si>
  <si>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</si>
  <si>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</si>
  <si>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</si>
  <si>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</si>
  <si>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</si>
  <si>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</si>
  <si>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</si>
  <si>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</si>
  <si>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</si>
  <si>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</si>
  <si>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</si>
  <si>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</si>
  <si>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</si>
  <si>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</si>
  <si>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</si>
  <si>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</si>
  <si>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</si>
  <si>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</si>
  <si>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</si>
  <si>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</si>
  <si>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</si>
  <si>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</si>
  <si>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</si>
  <si>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</si>
  <si>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</si>
  <si>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</si>
  <si>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</si>
  <si>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</si>
  <si>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</si>
  <si>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</si>
  <si>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</si>
  <si>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</si>
  <si>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</si>
  <si>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</si>
  <si>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</si>
  <si>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</si>
  <si>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</si>
  <si>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</si>
  <si>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</si>
  <si>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</si>
  <si>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</si>
  <si>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</si>
  <si>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</si>
  <si>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</si>
  <si>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</si>
  <si>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</si>
  <si>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</si>
  <si>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</si>
  <si>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</si>
  <si>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</si>
  <si>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</si>
  <si>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</si>
  <si>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</si>
  <si>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</si>
  <si>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</si>
  <si>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</si>
  <si>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</si>
  <si>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</si>
  <si>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</si>
  <si>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</si>
  <si>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</si>
  <si>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</si>
  <si>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</si>
  <si>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</si>
  <si>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</si>
  <si>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</si>
  <si>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</si>
  <si>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</si>
  <si>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</si>
  <si>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</si>
  <si>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</si>
  <si>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</si>
  <si>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</si>
  <si>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</si>
  <si>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</si>
  <si>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</si>
  <si>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</si>
  <si>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</si>
  <si>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</si>
  <si>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</si>
  <si>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</si>
  <si>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</si>
  <si>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</si>
  <si>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</si>
  <si>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</si>
  <si>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</si>
  <si>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</si>
  <si>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</si>
  <si>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</si>
  <si>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</si>
  <si>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</si>
  <si>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</si>
  <si>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</si>
  <si>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</si>
  <si>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</si>
  <si>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</si>
  <si>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</si>
  <si>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</si>
  <si>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</si>
  <si>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</si>
  <si>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</si>
  <si>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</si>
  <si>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</si>
  <si>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</si>
  <si>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</si>
  <si>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</si>
  <si>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</si>
  <si>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</si>
  <si>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</si>
  <si>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</si>
  <si>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</si>
  <si>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</si>
  <si>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</si>
  <si>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</si>
  <si>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</si>
  <si>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</si>
  <si>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</si>
  <si>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</si>
  <si>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</si>
  <si>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</si>
  <si>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</si>
  <si>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</si>
  <si>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</si>
  <si>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</si>
  <si>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</si>
  <si>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</si>
  <si>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</si>
  <si>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</si>
  <si>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</si>
  <si>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</si>
  <si>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</si>
  <si>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</si>
  <si>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</si>
  <si>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</si>
  <si>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</si>
  <si>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</si>
  <si>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</si>
  <si>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</si>
  <si>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</si>
  <si>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</si>
  <si>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</si>
  <si>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</si>
  <si>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</si>
  <si>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</si>
  <si>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</si>
  <si>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</si>
  <si>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</si>
  <si>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</si>
  <si>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</si>
  <si>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</si>
  <si>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</si>
  <si>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</si>
  <si>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</si>
  <si>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</si>
  <si>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</si>
  <si>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</si>
  <si>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</si>
  <si>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</si>
  <si>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</si>
  <si>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</si>
  <si>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</si>
  <si>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</si>
  <si>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</si>
  <si>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</si>
  <si>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</si>
  <si>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</si>
  <si>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</si>
  <si>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</si>
  <si>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</si>
  <si>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</si>
  <si>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</si>
  <si>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</si>
  <si>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</si>
  <si>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</si>
  <si>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</si>
  <si>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</si>
  <si>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</si>
  <si>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</si>
  <si>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</si>
  <si>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</si>
  <si>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</si>
  <si>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</si>
  <si>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</si>
  <si>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</si>
  <si>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</si>
  <si>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</si>
  <si>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</si>
  <si>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</si>
  <si>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</si>
  <si>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</si>
  <si>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</si>
  <si>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</si>
  <si>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</si>
  <si>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</si>
  <si>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</si>
  <si>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</si>
  <si>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</si>
  <si>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</si>
  <si>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</si>
  <si>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</si>
  <si>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</si>
  <si>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</si>
  <si>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</si>
  <si>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</si>
  <si>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</si>
  <si>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</si>
  <si>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</si>
  <si>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</si>
  <si>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</si>
  <si>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</si>
  <si>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</si>
  <si>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</si>
  <si>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</si>
  <si>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</si>
  <si>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</si>
  <si>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</si>
  <si>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</si>
  <si>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</si>
  <si>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</si>
  <si>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</si>
  <si>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</si>
  <si>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</si>
  <si>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</si>
  <si>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</si>
  <si>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</si>
  <si>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</si>
  <si>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</si>
  <si>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</si>
  <si>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</si>
  <si>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</si>
  <si>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</si>
  <si>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</si>
  <si>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</si>
  <si>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</si>
  <si>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</si>
  <si>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</si>
  <si>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</si>
  <si>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</si>
  <si>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</si>
  <si>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</si>
  <si>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</si>
  <si>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</si>
  <si>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</si>
  <si>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</si>
  <si>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</si>
  <si>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</si>
  <si>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</si>
  <si>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</si>
  <si>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</si>
  <si>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</si>
  <si>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</si>
  <si>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</si>
  <si>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</si>
  <si>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</si>
  <si>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</si>
  <si>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</si>
  <si>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</si>
  <si>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</si>
  <si>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</si>
  <si>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</si>
  <si>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</si>
  <si>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</si>
  <si>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</si>
  <si>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</si>
  <si>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</si>
  <si>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</si>
  <si>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</si>
  <si>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</si>
  <si>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</si>
  <si>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</si>
  <si>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</si>
  <si>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</si>
  <si>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</si>
  <si>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</si>
  <si>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</si>
  <si>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</si>
  <si>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</si>
  <si>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</si>
  <si>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</si>
  <si>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</si>
  <si>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</si>
  <si>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</si>
  <si>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</si>
  <si>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</si>
  <si>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</si>
  <si>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</si>
  <si>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</si>
  <si>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</si>
  <si>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</si>
  <si>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</si>
  <si>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</si>
  <si>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</si>
  <si>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</si>
  <si>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</si>
  <si>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</si>
  <si>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</si>
  <si>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</si>
  <si>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</si>
  <si>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</si>
  <si>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</si>
  <si>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</si>
  <si>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</si>
  <si>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</si>
  <si>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</si>
  <si>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</si>
  <si>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</si>
  <si>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</si>
  <si>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</si>
  <si>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</si>
  <si>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</si>
  <si>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</si>
  <si>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</si>
  <si>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</si>
  <si>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</si>
  <si>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</si>
  <si>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</si>
  <si>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</si>
  <si>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</si>
  <si>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</si>
  <si>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</si>
  <si>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</si>
  <si>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</si>
  <si>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</si>
  <si>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</si>
  <si>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</si>
  <si>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</si>
  <si>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</si>
  <si>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</si>
  <si>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</si>
  <si>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</si>
  <si>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</si>
  <si>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</si>
  <si>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</si>
  <si>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</si>
  <si>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</si>
  <si>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</si>
  <si>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</si>
  <si>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</si>
  <si>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</si>
  <si>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</si>
  <si>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</si>
  <si>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</si>
  <si>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</si>
  <si>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</si>
  <si>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</si>
  <si>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</si>
  <si>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</si>
  <si>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</si>
  <si>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</si>
  <si>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</si>
  <si>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</si>
  <si>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</si>
  <si>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</si>
  <si>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</si>
  <si>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</si>
  <si>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</si>
  <si>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</si>
  <si>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</si>
  <si>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</si>
  <si>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</si>
  <si>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</si>
  <si>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</si>
  <si>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</si>
  <si>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</si>
  <si>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</si>
  <si>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</si>
  <si>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</si>
  <si>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</si>
  <si>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</si>
  <si>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</si>
  <si>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</si>
  <si>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</si>
  <si>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</si>
  <si>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</si>
  <si>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</si>
  <si>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</si>
  <si>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</si>
  <si>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</si>
  <si>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</si>
  <si>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</si>
  <si>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</si>
  <si>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</si>
  <si>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</si>
  <si>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</si>
  <si>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</si>
  <si>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</si>
  <si>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</si>
  <si>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</si>
  <si>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</si>
  <si>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</si>
  <si>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</si>
  <si>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</si>
  <si>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</si>
  <si>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</si>
  <si>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</si>
  <si>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</si>
  <si>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</si>
  <si>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</si>
  <si>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</si>
  <si>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</si>
  <si>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</si>
  <si>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</si>
  <si>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</si>
  <si>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</si>
  <si>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</si>
  <si>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</si>
  <si>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</si>
  <si>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</si>
  <si>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</si>
  <si>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</si>
  <si>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</si>
  <si>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</si>
  <si>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</si>
  <si>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</si>
  <si>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</si>
  <si>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</si>
  <si>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</si>
  <si>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</si>
  <si>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</si>
  <si>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</si>
  <si>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</si>
  <si>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</si>
  <si>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</si>
  <si>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</si>
  <si>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</si>
  <si>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</si>
  <si>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</si>
  <si>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</si>
  <si>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</si>
  <si>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</si>
  <si>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</si>
  <si>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</si>
  <si>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</si>
  <si>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</si>
  <si>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</si>
  <si>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</si>
  <si>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</si>
  <si>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</si>
  <si>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</si>
  <si>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</si>
  <si>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</si>
  <si>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</si>
  <si>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</si>
  <si>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</si>
  <si>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</si>
  <si>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</si>
  <si>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</si>
  <si>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</si>
  <si>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</si>
  <si>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</si>
  <si>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</si>
  <si>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</si>
  <si>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</si>
  <si>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</si>
  <si>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</si>
  <si>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</si>
  <si>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</si>
  <si>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</si>
  <si>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</si>
  <si>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</si>
  <si>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</si>
  <si>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</si>
  <si>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</si>
  <si>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</si>
  <si>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</si>
  <si>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</si>
  <si>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</si>
  <si>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</si>
  <si>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</si>
  <si>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</si>
  <si>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</si>
  <si>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</si>
  <si>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</si>
  <si>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</si>
  <si>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</si>
  <si>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</si>
  <si>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</si>
  <si>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</si>
  <si>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</si>
  <si>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</si>
  <si>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</si>
  <si>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</si>
  <si>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</si>
  <si>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</si>
  <si>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</si>
  <si>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</si>
  <si>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</si>
  <si>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</si>
  <si>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</si>
  <si>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</si>
  <si>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</si>
  <si>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</si>
  <si>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</si>
  <si>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</si>
  <si>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</si>
  <si>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</si>
  <si>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</si>
  <si>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</si>
  <si>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</si>
  <si>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</si>
  <si>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</si>
  <si>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</si>
  <si>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</si>
  <si>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</si>
  <si>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</si>
  <si>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</si>
  <si>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</si>
  <si>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</si>
  <si>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</si>
  <si>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</si>
  <si>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</si>
  <si>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</si>
  <si>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</si>
  <si>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</si>
  <si>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</si>
  <si>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</si>
  <si>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</si>
  <si>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</si>
  <si>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</si>
  <si>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</si>
  <si>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</si>
  <si>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</si>
  <si>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</si>
  <si>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</si>
  <si>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</si>
  <si>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</si>
  <si>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</si>
  <si>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</si>
  <si>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</si>
  <si>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</si>
  <si>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</si>
  <si>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</si>
  <si>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</si>
  <si>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</si>
  <si>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</si>
  <si>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</si>
  <si>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</si>
  <si>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</si>
  <si>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</si>
  <si>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</si>
  <si>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</si>
  <si>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</si>
  <si>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</si>
  <si>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</si>
  <si>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</si>
  <si>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</si>
  <si>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</si>
  <si>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</si>
  <si>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</si>
  <si>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</si>
  <si>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</si>
  <si>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</si>
  <si>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</si>
  <si>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</si>
  <si>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</si>
  <si>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</si>
  <si>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</si>
  <si>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</si>
  <si>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</si>
  <si>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</si>
  <si>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</si>
  <si>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</si>
  <si>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</si>
  <si>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</si>
  <si>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</si>
  <si>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</si>
  <si>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</si>
  <si>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</si>
  <si>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</si>
  <si>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</si>
  <si>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</si>
  <si>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</si>
  <si>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</si>
  <si>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</si>
  <si>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</si>
  <si>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</si>
  <si>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</si>
  <si>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</si>
  <si>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</si>
  <si>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</si>
  <si>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</si>
  <si>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</si>
  <si>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</si>
  <si>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</si>
  <si>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</si>
  <si>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</si>
  <si>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</si>
  <si>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</si>
  <si>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</si>
  <si>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</si>
  <si>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</si>
  <si>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</si>
  <si>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</si>
  <si>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</si>
  <si>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</si>
  <si>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</si>
  <si>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</si>
  <si>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</si>
  <si>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</si>
  <si>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</si>
  <si>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</si>
  <si>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</si>
  <si>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</si>
  <si>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</si>
  <si>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</si>
  <si>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</si>
  <si>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</si>
  <si>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</si>
  <si>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</si>
  <si>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</si>
  <si>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</si>
  <si>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</si>
  <si>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</si>
  <si>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</si>
  <si>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</si>
  <si>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</si>
  <si>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</si>
  <si>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</si>
  <si>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</si>
  <si>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</si>
  <si>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</si>
  <si>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</si>
  <si>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</si>
  <si>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</si>
  <si>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</si>
  <si>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</si>
  <si>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</si>
  <si>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</si>
  <si>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</si>
  <si>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</si>
  <si>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</si>
  <si>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</si>
  <si>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</si>
  <si>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</si>
  <si>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</si>
  <si>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</si>
  <si>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</si>
  <si>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</si>
  <si>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</si>
  <si>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</si>
  <si>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</si>
  <si>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</si>
  <si>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</si>
  <si>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</si>
  <si>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</si>
  <si>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</si>
  <si>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</si>
  <si>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</si>
  <si>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</si>
  <si>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</si>
  <si>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</si>
  <si>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</si>
  <si>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</si>
  <si>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</si>
  <si>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</si>
  <si>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</si>
  <si>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</si>
  <si>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</si>
  <si>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</si>
  <si>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</si>
  <si>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</si>
  <si>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</si>
  <si>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</si>
  <si>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</si>
  <si>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</si>
  <si>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</si>
  <si>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</si>
  <si>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</si>
  <si>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</si>
  <si>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</si>
  <si>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</si>
  <si>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</si>
  <si>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</si>
  <si>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</si>
  <si>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</si>
  <si>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</si>
  <si>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</si>
  <si>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</si>
  <si>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</si>
  <si>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</si>
  <si>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</si>
  <si>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</si>
  <si>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</si>
  <si>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</si>
  <si>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</si>
  <si>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</si>
  <si>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</si>
  <si>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</si>
  <si>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</si>
  <si>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</si>
  <si>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</si>
  <si>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</si>
  <si>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</si>
  <si>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</si>
  <si>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</si>
  <si>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</si>
  <si>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</si>
  <si>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</si>
  <si>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</si>
  <si>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</si>
  <si>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</si>
  <si>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</si>
  <si>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</si>
  <si>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</si>
  <si>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</si>
  <si>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</si>
  <si>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</si>
  <si>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</si>
  <si>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</si>
  <si>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</si>
  <si>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</si>
  <si>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</si>
  <si>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</si>
  <si>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</si>
  <si>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</si>
  <si>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</si>
  <si>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</si>
  <si>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</si>
  <si>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</si>
  <si>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</si>
  <si>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</si>
  <si>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</si>
  <si>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</si>
  <si>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</si>
  <si>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</si>
  <si>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</si>
  <si>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</si>
  <si>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</si>
  <si>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</si>
  <si>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</si>
  <si>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</si>
  <si>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</si>
  <si>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</si>
  <si>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</si>
  <si>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</si>
  <si>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</si>
  <si>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</si>
  <si>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</si>
  <si>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</si>
  <si>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</si>
  <si>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</si>
  <si>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</si>
  <si>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</si>
  <si>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</si>
  <si>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</si>
  <si>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</si>
  <si>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</si>
  <si>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</si>
  <si>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</si>
  <si>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</si>
  <si>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</si>
  <si>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</si>
  <si>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</si>
  <si>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</si>
  <si>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</si>
  <si>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</si>
  <si>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</si>
  <si>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</si>
  <si>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</si>
  <si>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</si>
  <si>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</si>
  <si>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</si>
  <si>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</si>
  <si>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</si>
  <si>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</si>
  <si>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</si>
  <si>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</si>
  <si>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</si>
  <si>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</si>
  <si>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</si>
  <si>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</si>
  <si>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</si>
  <si>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</si>
  <si>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</si>
  <si>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</si>
  <si>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</si>
  <si>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</si>
  <si>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</si>
  <si>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</si>
  <si>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</si>
  <si>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</si>
  <si>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</si>
  <si>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</si>
  <si>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</si>
  <si>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</si>
  <si>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</si>
  <si>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</si>
  <si>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</si>
  <si>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</si>
  <si>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</si>
  <si>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</si>
  <si>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</si>
  <si>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</si>
  <si>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</si>
  <si>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</si>
  <si>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</si>
  <si>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</si>
  <si>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</si>
  <si>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</si>
  <si>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</si>
  <si>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</si>
  <si>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</si>
  <si>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</si>
  <si>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</si>
  <si>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</si>
  <si>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</si>
  <si>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</si>
  <si>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</si>
  <si>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</si>
  <si>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</si>
  <si>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</si>
  <si>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</si>
  <si>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</si>
  <si>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</si>
  <si>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</si>
  <si>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</si>
  <si>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</si>
  <si>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</si>
  <si>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</si>
  <si>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</si>
  <si>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</si>
  <si>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</si>
  <si>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</si>
  <si>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</si>
  <si>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</si>
  <si>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</si>
  <si>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</si>
  <si>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</si>
  <si>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</si>
  <si>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</si>
  <si>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</si>
  <si>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</si>
  <si>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</si>
  <si>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</si>
  <si>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</si>
  <si>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</si>
  <si>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</si>
  <si>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</si>
  <si>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</si>
  <si>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</si>
  <si>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</si>
  <si>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</si>
  <si>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</si>
  <si>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</si>
  <si>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</si>
  <si>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</si>
  <si>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</si>
  <si>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</si>
  <si>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</si>
  <si>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</si>
  <si>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</si>
  <si>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</si>
  <si>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</si>
  <si>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</si>
  <si>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</si>
  <si>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</si>
  <si>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</si>
  <si>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</si>
  <si>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</si>
  <si>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</si>
  <si>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</si>
  <si>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</si>
  <si>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</si>
  <si>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</si>
  <si>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</si>
  <si>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</si>
  <si>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</si>
  <si>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</si>
  <si>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</si>
  <si>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</si>
  <si>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</si>
  <si>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</si>
  <si>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</si>
  <si>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</si>
  <si>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</si>
  <si>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</si>
  <si>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</si>
  <si>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</si>
  <si>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</si>
  <si>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</si>
  <si>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</si>
  <si>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</si>
  <si>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</si>
  <si>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</si>
  <si>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</si>
  <si>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</si>
  <si>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</si>
  <si>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</si>
  <si>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</si>
  <si>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</si>
  <si>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</si>
  <si>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</si>
  <si>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</si>
  <si>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</si>
  <si>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</si>
  <si>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</si>
  <si>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</si>
  <si>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</si>
  <si>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</si>
  <si>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</si>
  <si>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</si>
  <si>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</si>
  <si>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</si>
  <si>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</si>
  <si>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</si>
  <si>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</si>
  <si>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</si>
  <si>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</si>
  <si>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</si>
  <si>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</si>
  <si>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</si>
  <si>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</si>
  <si>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</si>
  <si>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</si>
  <si>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</si>
  <si>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</si>
  <si>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</si>
  <si>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</si>
  <si>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</si>
  <si>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</si>
  <si>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</si>
  <si>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</si>
  <si>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</si>
  <si>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</si>
  <si>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</si>
  <si>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</si>
  <si>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</si>
  <si>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</si>
  <si>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</si>
  <si>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</si>
  <si>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</si>
  <si>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</si>
  <si>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</si>
  <si>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</si>
  <si>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</si>
  <si>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</si>
  <si>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</si>
  <si>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</si>
  <si>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</si>
  <si>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</si>
  <si>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</si>
  <si>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</si>
  <si>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</si>
  <si>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</si>
  <si>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</si>
  <si>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</si>
  <si>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</si>
  <si>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</si>
  <si>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</si>
  <si>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</si>
  <si>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</si>
  <si>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</si>
  <si>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</si>
  <si>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</si>
  <si>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</si>
  <si>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</si>
  <si>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</si>
  <si>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</si>
  <si>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</si>
  <si>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</si>
  <si>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</si>
  <si>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</si>
  <si>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</si>
  <si>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</si>
  <si>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</si>
  <si>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</si>
  <si>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</si>
  <si>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</si>
  <si>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</si>
  <si>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</si>
  <si>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</si>
  <si>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</si>
  <si>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</si>
  <si>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</si>
  <si>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</si>
  <si>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</si>
  <si>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</si>
  <si>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</si>
  <si>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</si>
  <si>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</si>
  <si>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</si>
  <si>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</si>
  <si>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</si>
  <si>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</si>
  <si>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</si>
  <si>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</si>
  <si>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</si>
  <si>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</si>
  <si>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</si>
  <si>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</si>
  <si>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</si>
  <si>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</si>
  <si>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</si>
  <si>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</si>
  <si>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</si>
  <si>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</si>
  <si>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</si>
  <si>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</si>
  <si>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</si>
  <si>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</si>
  <si>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</si>
  <si>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</si>
  <si>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</si>
  <si>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</si>
  <si>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</si>
  <si>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</si>
  <si>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</si>
  <si>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</si>
  <si>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</si>
  <si>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</si>
  <si>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</si>
  <si>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</si>
  <si>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</si>
  <si>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</si>
  <si>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</si>
  <si>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</si>
  <si>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</si>
  <si>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</si>
  <si>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</si>
  <si>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</si>
  <si>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</si>
  <si>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</si>
  <si>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</si>
  <si>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</si>
  <si>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</si>
  <si>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</si>
  <si>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</si>
  <si>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</si>
  <si>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</si>
  <si>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</si>
  <si>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</si>
  <si>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</si>
  <si>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</si>
  <si>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</si>
  <si>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</si>
  <si>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</si>
  <si>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</si>
  <si>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</si>
  <si>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</si>
  <si>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</si>
  <si>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</si>
  <si>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</si>
  <si>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</si>
  <si>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</si>
  <si>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</si>
  <si>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</si>
  <si>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</si>
  <si>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</si>
  <si>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</si>
  <si>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</si>
  <si>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</si>
  <si>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</si>
  <si>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</si>
  <si>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</si>
  <si>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</si>
  <si>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</si>
  <si>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</si>
  <si>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</si>
  <si>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</si>
  <si>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</si>
  <si>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</si>
  <si>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</si>
  <si>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</si>
  <si>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</si>
  <si>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</si>
  <si>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</si>
  <si>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</si>
  <si>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</si>
  <si>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</si>
  <si>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</si>
  <si>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</si>
  <si>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</si>
  <si>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</si>
  <si>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</si>
  <si>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</si>
  <si>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</si>
  <si>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</si>
  <si>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</si>
  <si>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</si>
  <si>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</si>
  <si>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</si>
  <si>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</si>
  <si>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</si>
  <si>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</si>
  <si>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</si>
  <si>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</si>
  <si>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</si>
  <si>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</si>
  <si>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</si>
  <si>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</si>
  <si>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</si>
  <si>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</si>
  <si>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</si>
  <si>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</si>
  <si>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</si>
  <si>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</si>
  <si>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</si>
  <si>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</si>
  <si>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</si>
  <si>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</si>
  <si>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</si>
  <si>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</si>
  <si>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</si>
  <si>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</si>
  <si>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</si>
  <si>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</si>
  <si>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</si>
  <si>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</si>
  <si>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</si>
  <si>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</si>
  <si>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</si>
  <si>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</si>
  <si>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</si>
  <si>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</si>
  <si>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</si>
  <si>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</si>
  <si>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</si>
  <si>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</si>
  <si>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</si>
  <si>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</si>
  <si>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</si>
  <si>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</si>
  <si>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</si>
  <si>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</si>
  <si>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</si>
  <si>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</si>
  <si>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</si>
  <si>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</si>
  <si>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</si>
  <si>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</si>
  <si>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</si>
  <si>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</si>
  <si>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</si>
  <si>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</si>
  <si>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</si>
  <si>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</si>
  <si>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</si>
  <si>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</si>
  <si>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</si>
  <si>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</si>
  <si>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</si>
  <si>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</si>
  <si>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</si>
  <si>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</si>
  <si>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</si>
  <si>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</si>
  <si>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</si>
  <si>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</si>
  <si>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</si>
  <si>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</si>
  <si>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</si>
  <si>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</si>
  <si>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</si>
  <si>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</si>
  <si>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</si>
  <si>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</si>
  <si>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</si>
  <si>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</si>
  <si>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</si>
  <si>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</si>
  <si>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</si>
  <si>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</si>
  <si>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</si>
  <si>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</si>
  <si>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</si>
  <si>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</si>
  <si>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</si>
  <si>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</si>
  <si>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</si>
  <si>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</si>
  <si>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</si>
  <si>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</si>
  <si>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</si>
  <si>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</si>
  <si>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</si>
  <si>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</si>
  <si>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</si>
  <si>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</si>
  <si>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</si>
  <si>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</si>
  <si>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</si>
  <si>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</si>
  <si>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</si>
  <si>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</si>
  <si>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</si>
  <si>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</si>
  <si>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</si>
  <si>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</si>
  <si>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</si>
  <si>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</si>
  <si>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</si>
  <si>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</si>
  <si>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</si>
  <si>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</si>
  <si>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</si>
  <si>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</si>
  <si>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</si>
  <si>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</si>
  <si>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</si>
  <si>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</si>
  <si>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</si>
  <si>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</si>
  <si>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</si>
  <si>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</si>
  <si>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</si>
  <si>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</si>
  <si>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</si>
  <si>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</si>
  <si>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</si>
  <si>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</si>
  <si>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</si>
  <si>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</si>
  <si>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</si>
  <si>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</si>
  <si>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</si>
  <si>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</si>
  <si>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</si>
  <si>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</si>
  <si>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</si>
  <si>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</si>
  <si>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</si>
  <si>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</si>
  <si>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</si>
  <si>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</si>
  <si>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</si>
  <si>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</si>
  <si>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</si>
  <si>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</si>
  <si>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</si>
  <si>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</si>
  <si>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</si>
  <si>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</si>
  <si>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</si>
  <si>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</si>
  <si>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</si>
  <si>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</si>
  <si>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</si>
  <si>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</si>
  <si>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</si>
  <si>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</si>
  <si>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</si>
  <si>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</si>
  <si>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</si>
  <si>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</si>
  <si>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</si>
  <si>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</si>
  <si>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</si>
  <si>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</si>
  <si>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</si>
  <si>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</si>
  <si>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</si>
  <si>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</si>
  <si>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</si>
  <si>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</si>
  <si>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</si>
  <si>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</si>
  <si>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</si>
  <si>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</si>
  <si>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</si>
  <si>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</si>
  <si>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</si>
  <si>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</si>
  <si>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</si>
  <si>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</si>
  <si>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</si>
  <si>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</si>
  <si>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</si>
  <si>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</si>
  <si>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</si>
  <si>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</si>
  <si>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</si>
  <si>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</si>
  <si>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</si>
  <si>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</si>
  <si>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</si>
  <si>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</si>
  <si>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</si>
  <si>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</si>
  <si>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</si>
  <si>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</si>
  <si>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</si>
  <si>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</si>
  <si>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</si>
  <si>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</si>
  <si>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</si>
  <si>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</si>
  <si>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</si>
  <si>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</si>
  <si>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</si>
  <si>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</si>
  <si>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</si>
  <si>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</si>
  <si>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</si>
  <si>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</si>
  <si>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</si>
  <si>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</si>
  <si>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</si>
  <si>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</si>
  <si>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</si>
  <si>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</si>
  <si>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</si>
  <si>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</si>
  <si>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</si>
  <si>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</si>
  <si>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</si>
  <si>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</si>
  <si>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</si>
  <si>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</si>
  <si>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</si>
  <si>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</si>
  <si>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</si>
  <si>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</si>
  <si>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</si>
  <si>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</si>
  <si>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</si>
  <si>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</si>
  <si>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</si>
  <si>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</si>
  <si>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</si>
  <si>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</si>
  <si>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</si>
  <si>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</si>
  <si>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</si>
  <si>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</si>
  <si>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</si>
  <si>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</si>
  <si>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</si>
  <si>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</si>
  <si>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</si>
  <si>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</si>
  <si>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</si>
  <si>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</si>
  <si>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</si>
  <si>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</si>
  <si>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</si>
  <si>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</si>
  <si>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</si>
  <si>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</si>
  <si>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</si>
  <si>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</si>
  <si>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</si>
  <si>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</si>
  <si>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</si>
  <si>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</si>
  <si>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</si>
  <si>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</si>
  <si>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</si>
  <si>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</si>
  <si>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</si>
  <si>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</si>
  <si>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</si>
  <si>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</si>
  <si>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</si>
  <si>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</si>
  <si>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</si>
  <si>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</si>
  <si>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</si>
  <si>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</si>
  <si>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</si>
  <si>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</si>
  <si>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</si>
  <si>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</si>
  <si>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</si>
  <si>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</si>
  <si>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</si>
  <si>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</si>
  <si>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</si>
  <si>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</si>
  <si>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</si>
  <si>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</si>
  <si>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</si>
  <si>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</si>
  <si>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</si>
  <si>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</si>
  <si>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</si>
  <si>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</si>
  <si>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</si>
  <si>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</si>
  <si>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</si>
  <si>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</si>
  <si>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</si>
  <si>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</si>
  <si>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</si>
  <si>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</si>
  <si>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</si>
  <si>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</si>
  <si>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</si>
  <si>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</si>
  <si>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</si>
  <si>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</si>
  <si>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</si>
  <si>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</si>
  <si>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</si>
  <si>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</si>
  <si>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</si>
  <si>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</si>
  <si>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</si>
  <si>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</si>
  <si>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</si>
  <si>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</si>
  <si>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</si>
  <si>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</si>
  <si>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</si>
  <si>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</si>
  <si>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</si>
  <si>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</si>
  <si>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</si>
  <si>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</si>
  <si>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</si>
  <si>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</si>
  <si>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</si>
  <si>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</si>
  <si>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</si>
  <si>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</si>
  <si>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</si>
  <si>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</si>
  <si>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</si>
  <si>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</si>
  <si>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</si>
  <si>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</si>
  <si>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</si>
  <si>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</si>
  <si>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</si>
  <si>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</si>
  <si>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</si>
  <si>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</si>
  <si>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</si>
  <si>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</si>
  <si>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</si>
  <si>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</si>
  <si>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</si>
  <si>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</si>
  <si>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</si>
  <si>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</si>
  <si>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</si>
  <si>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</si>
  <si>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</si>
  <si>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</si>
  <si>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</si>
  <si>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</si>
  <si>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</si>
  <si>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</si>
  <si>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</si>
  <si>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</si>
  <si>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</si>
  <si>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</si>
  <si>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</si>
  <si>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</si>
  <si>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</si>
  <si>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</si>
  <si>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</si>
  <si>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</si>
  <si>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</si>
  <si>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</si>
  <si>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</si>
  <si>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</si>
  <si>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</si>
  <si>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</si>
  <si>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</si>
  <si>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</si>
  <si>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</si>
  <si>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</si>
  <si>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</si>
  <si>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</si>
  <si>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</si>
  <si>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</si>
  <si>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</si>
  <si>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</si>
  <si>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</si>
  <si>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</si>
  <si>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</si>
  <si>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</si>
  <si>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</si>
  <si>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</si>
  <si>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</si>
  <si>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</si>
  <si>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</si>
  <si>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</si>
  <si>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</si>
  <si>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</si>
  <si>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</si>
  <si>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</si>
  <si>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</si>
  <si>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</si>
  <si>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</si>
  <si>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</si>
  <si>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</si>
  <si>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</si>
  <si>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</si>
  <si>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</si>
  <si>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</si>
  <si>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</si>
  <si>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</si>
  <si>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</si>
  <si>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</si>
  <si>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</si>
  <si>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</si>
  <si>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</si>
  <si>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</si>
  <si>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</si>
  <si>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</si>
  <si>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</si>
  <si>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</si>
  <si>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</si>
  <si>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</si>
  <si>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</si>
  <si>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</si>
  <si>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</si>
  <si>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</si>
  <si>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</si>
  <si>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</si>
  <si>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</si>
  <si>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</si>
  <si>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</si>
  <si>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</si>
  <si>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</si>
  <si>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</si>
  <si>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</si>
  <si>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</si>
  <si>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</si>
  <si>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</si>
  <si>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</si>
  <si>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</si>
  <si>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</si>
  <si>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</si>
  <si>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</si>
  <si>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</si>
  <si>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</si>
  <si>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</si>
  <si>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</si>
  <si>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</si>
  <si>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</si>
  <si>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</si>
  <si>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</si>
  <si>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</si>
  <si>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</si>
  <si>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</si>
  <si>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</si>
  <si>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</si>
  <si>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</si>
  <si>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</si>
  <si>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</si>
  <si>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</si>
  <si>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</si>
  <si>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</si>
  <si>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</si>
  <si>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</si>
  <si>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</si>
  <si>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</si>
  <si>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</si>
  <si>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</si>
  <si>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</si>
  <si>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</si>
  <si>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</si>
  <si>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</si>
  <si>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</si>
  <si>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</si>
  <si>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</si>
  <si>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</si>
  <si>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</si>
  <si>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</si>
  <si>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</si>
  <si>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</si>
  <si>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</si>
  <si>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</si>
  <si>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</si>
  <si>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</si>
  <si>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</si>
  <si>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</si>
  <si>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</si>
  <si>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</si>
  <si>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</si>
  <si>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</si>
  <si>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</si>
  <si>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</si>
  <si>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</si>
  <si>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</si>
  <si>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</si>
  <si>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</si>
  <si>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</si>
  <si>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</si>
  <si>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</si>
  <si>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</si>
  <si>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</si>
  <si>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</si>
  <si>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</si>
  <si>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</si>
  <si>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</si>
  <si>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</si>
  <si>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</si>
  <si>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</si>
  <si>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</si>
  <si>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</si>
  <si>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</si>
  <si>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</si>
  <si>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</si>
  <si>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</si>
  <si>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</si>
  <si>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</si>
  <si>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</si>
  <si>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</si>
  <si>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</si>
  <si>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</si>
  <si>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</si>
  <si>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</si>
  <si>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</si>
  <si>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</si>
  <si>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</si>
  <si>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</si>
  <si>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</si>
  <si>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</si>
  <si>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</si>
  <si>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</si>
  <si>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</si>
  <si>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</si>
  <si>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</si>
  <si>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</si>
  <si>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</si>
  <si>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</si>
  <si>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</si>
  <si>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</si>
  <si>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</si>
  <si>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</si>
  <si>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</si>
  <si>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</si>
  <si>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</si>
  <si>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</si>
  <si>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</si>
  <si>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</si>
  <si>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</si>
  <si>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</si>
  <si>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</si>
  <si>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</si>
  <si>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</si>
  <si>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</si>
  <si>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</si>
  <si>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</si>
  <si>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</si>
  <si>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</si>
  <si>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</si>
  <si>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</si>
  <si>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</si>
  <si>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</si>
  <si>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</si>
  <si>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</si>
  <si>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</si>
  <si>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</si>
  <si>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</si>
  <si>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</si>
  <si>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</si>
  <si>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</si>
  <si>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</si>
  <si>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</si>
  <si>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</si>
  <si>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</si>
  <si>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</si>
  <si>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</si>
  <si>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</si>
  <si>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</si>
  <si>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</si>
  <si>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</si>
  <si>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</si>
  <si>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</si>
  <si>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</si>
  <si>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</si>
  <si>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</si>
  <si>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</si>
  <si>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</si>
  <si>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</si>
  <si>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</si>
  <si>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</si>
  <si>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</si>
  <si>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</si>
  <si>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</si>
  <si>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</si>
  <si>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</si>
  <si>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</si>
  <si>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</si>
  <si>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</si>
  <si>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</si>
  <si>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</si>
  <si>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</si>
  <si>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</si>
  <si>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</si>
  <si>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</si>
  <si>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</si>
  <si>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</si>
  <si>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</si>
  <si>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</si>
  <si>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</si>
  <si>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</si>
  <si>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</si>
  <si>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</si>
  <si>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</si>
  <si>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</si>
  <si>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</si>
  <si>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</si>
  <si>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</si>
  <si>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</si>
  <si>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</si>
  <si>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</si>
  <si>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</si>
  <si>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</si>
  <si>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</si>
  <si>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</si>
  <si>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</si>
  <si>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</si>
  <si>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</si>
  <si>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</si>
  <si>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</si>
  <si>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</si>
  <si>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</si>
  <si>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</si>
  <si>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</si>
  <si>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</si>
  <si>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</si>
  <si>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</si>
  <si>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</si>
  <si>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</si>
  <si>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</si>
  <si>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</si>
  <si>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</si>
  <si>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</si>
  <si>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</si>
  <si>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</si>
  <si>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</si>
  <si>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</si>
  <si>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</si>
  <si>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</si>
  <si>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</si>
  <si>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</si>
  <si>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</si>
  <si>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</si>
  <si>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</si>
  <si>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</si>
  <si>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</si>
  <si>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</si>
  <si>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</si>
  <si>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</si>
  <si>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</si>
  <si>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</si>
  <si>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</si>
  <si>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</si>
  <si>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</si>
  <si>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</si>
  <si>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</si>
  <si>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</si>
  <si>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</si>
  <si>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</si>
  <si>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</si>
  <si>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</si>
  <si>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</si>
  <si>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</si>
  <si>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</si>
  <si>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</si>
  <si>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</si>
  <si>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</si>
  <si>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</si>
  <si>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</si>
  <si>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</si>
  <si>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</si>
  <si>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</si>
  <si>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</si>
  <si>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</si>
  <si>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</si>
  <si>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</si>
  <si>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</si>
  <si>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</si>
  <si>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</si>
  <si>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</si>
  <si>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</si>
  <si>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</si>
  <si>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</si>
  <si>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</si>
  <si>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</si>
  <si>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</si>
  <si>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</si>
  <si>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</si>
  <si>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</si>
  <si>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</si>
  <si>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</si>
  <si>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</si>
  <si>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</si>
  <si>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</si>
  <si>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</si>
  <si>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</si>
  <si>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</si>
  <si>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</si>
  <si>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</si>
  <si>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</si>
  <si>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</si>
  <si>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</si>
  <si>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</si>
  <si>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</si>
  <si>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</si>
  <si>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</si>
  <si>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</si>
  <si>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</si>
  <si>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</si>
  <si>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</si>
  <si>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</si>
  <si>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</si>
  <si>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</si>
  <si>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</si>
  <si>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</si>
  <si>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</si>
  <si>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</si>
  <si>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</si>
  <si>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</si>
  <si>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</si>
  <si>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</si>
  <si>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</si>
  <si>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</si>
  <si>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</si>
  <si>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</si>
  <si>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</si>
  <si>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</si>
  <si>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</si>
  <si>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</si>
  <si>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</si>
  <si>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</si>
  <si>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</si>
  <si>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</si>
  <si>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</si>
  <si>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</si>
  <si>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</si>
  <si>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</si>
  <si>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</si>
  <si>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</si>
  <si>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</si>
  <si>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</si>
  <si>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</si>
  <si>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</si>
  <si>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</si>
  <si>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</si>
  <si>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</si>
  <si>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</si>
  <si>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</si>
  <si>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</si>
  <si>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</si>
  <si>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</si>
  <si>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</si>
  <si>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</si>
  <si>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</si>
  <si>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</si>
  <si>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</si>
  <si>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</si>
  <si>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</si>
  <si>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</si>
  <si>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</si>
  <si>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</si>
  <si>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</si>
  <si>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</si>
  <si>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</si>
  <si>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</si>
  <si>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</si>
  <si>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</si>
  <si>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</si>
  <si>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</si>
  <si>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</si>
  <si>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</si>
  <si>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</si>
  <si>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</si>
  <si>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</si>
  <si>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</si>
  <si>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</si>
  <si>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</si>
  <si>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</si>
  <si>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</si>
  <si>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</si>
  <si>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</si>
  <si>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</si>
  <si>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</si>
  <si>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</si>
  <si>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</si>
  <si>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</si>
  <si>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</si>
  <si>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</si>
  <si>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</si>
  <si>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</si>
  <si>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</si>
  <si>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</si>
  <si>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</si>
  <si>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</si>
  <si>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</si>
  <si>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</si>
  <si>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</si>
  <si>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</si>
  <si>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</si>
  <si>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</si>
  <si>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</si>
  <si>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</si>
  <si>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</si>
  <si>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</si>
  <si>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</si>
  <si>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</si>
  <si>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</si>
  <si>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</si>
  <si>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</si>
  <si>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</si>
  <si>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</si>
  <si>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</si>
  <si>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</si>
  <si>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</si>
  <si>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</si>
  <si>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</si>
  <si>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</si>
  <si>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</si>
  <si>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</si>
  <si>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</si>
  <si>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</si>
  <si>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</si>
  <si>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</si>
  <si>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</si>
  <si>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</si>
  <si>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</si>
  <si>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</si>
  <si>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</si>
  <si>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</si>
  <si>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</si>
  <si>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</si>
  <si>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</si>
  <si>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</si>
  <si>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</si>
  <si>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</si>
  <si>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</si>
  <si>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</si>
  <si>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</si>
  <si>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</si>
  <si>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</si>
  <si>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</si>
  <si>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</si>
  <si>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</si>
  <si>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</si>
  <si>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</si>
  <si>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</si>
  <si>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</si>
  <si>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</si>
  <si>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</si>
  <si>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</si>
  <si>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</si>
  <si>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</si>
  <si>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</si>
  <si>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</si>
  <si>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</si>
  <si>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</si>
  <si>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</si>
  <si>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</si>
  <si>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</si>
  <si>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</si>
  <si>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</si>
  <si>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</si>
  <si>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</si>
  <si>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</si>
  <si>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</si>
  <si>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</si>
  <si>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</si>
  <si>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</si>
  <si>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</si>
  <si>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</si>
  <si>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</si>
  <si>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</si>
  <si>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</si>
  <si>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</si>
  <si>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</si>
  <si>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</si>
  <si>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</si>
  <si>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</si>
  <si>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</si>
  <si>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</si>
  <si>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</si>
  <si>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</si>
  <si>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</si>
  <si>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</si>
  <si>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</si>
  <si>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</si>
  <si>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</si>
  <si>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</si>
  <si>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</si>
  <si>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</si>
  <si>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</si>
  <si>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</si>
  <si>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</si>
  <si>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</si>
  <si>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</si>
  <si>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</si>
  <si>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</si>
  <si>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</si>
  <si>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</si>
  <si>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</si>
  <si>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</si>
  <si>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</si>
  <si>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</si>
  <si>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</si>
  <si>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</si>
  <si>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</si>
  <si>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</si>
  <si>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</si>
  <si>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</si>
  <si>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</si>
  <si>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</si>
  <si>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</si>
  <si>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</si>
  <si>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</si>
  <si>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</si>
  <si>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</si>
  <si>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</si>
  <si>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</si>
  <si>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</si>
  <si>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</si>
  <si>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</si>
  <si>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</si>
  <si>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</si>
  <si>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</si>
  <si>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</si>
  <si>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</si>
  <si>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</si>
  <si>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</si>
  <si>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</si>
  <si>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</si>
  <si>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</si>
  <si>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</si>
  <si>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</si>
  <si>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</si>
  <si>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</si>
  <si>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</si>
  <si>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</si>
  <si>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</si>
  <si>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</si>
  <si>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</si>
  <si>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</si>
  <si>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</si>
  <si>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</si>
  <si>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</si>
  <si>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</si>
  <si>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</si>
  <si>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</si>
  <si>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</si>
  <si>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</si>
  <si>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</si>
  <si>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</si>
  <si>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</si>
  <si>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</si>
  <si>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</si>
  <si>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</si>
  <si>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</si>
  <si>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</si>
  <si>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</si>
  <si>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</si>
  <si>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</si>
  <si>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</si>
  <si>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</si>
  <si>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</si>
  <si>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</si>
  <si>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</si>
  <si>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</si>
  <si>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</si>
  <si>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</si>
  <si>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</si>
  <si>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</si>
  <si>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</si>
  <si>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</si>
  <si>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</si>
  <si>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</si>
  <si>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</si>
  <si>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</si>
  <si>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</si>
  <si>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</si>
  <si>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</si>
  <si>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</si>
  <si>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</si>
  <si>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</si>
  <si>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</si>
  <si>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</si>
  <si>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</si>
  <si>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</si>
  <si>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</si>
  <si>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</si>
  <si>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</si>
  <si>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</si>
  <si>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</si>
  <si>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</si>
  <si>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</si>
  <si>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</si>
  <si>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</si>
  <si>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</si>
  <si>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</si>
  <si>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</si>
  <si>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</si>
  <si>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</si>
  <si>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</si>
  <si>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</si>
  <si>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</si>
  <si>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</si>
  <si>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</si>
  <si>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</si>
  <si>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</si>
  <si>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</si>
  <si>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</si>
  <si>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</si>
  <si>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</si>
  <si>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</si>
  <si>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</si>
  <si>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</si>
  <si>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</si>
  <si>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</si>
  <si>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</si>
  <si>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</si>
  <si>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</si>
  <si>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</si>
  <si>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</si>
  <si>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</si>
  <si>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</si>
  <si>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</si>
  <si>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</si>
  <si>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</si>
  <si>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</si>
  <si>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</si>
  <si>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</si>
  <si>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</si>
  <si>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</si>
  <si>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</si>
  <si>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</si>
  <si>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</si>
  <si>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</si>
  <si>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</si>
  <si>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</si>
  <si>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</si>
  <si>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</si>
  <si>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</si>
  <si>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</si>
  <si>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</si>
  <si>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</si>
  <si>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</si>
  <si>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</si>
  <si>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</si>
  <si>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</si>
  <si>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</si>
  <si>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</si>
  <si>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</si>
  <si>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</si>
  <si>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</si>
  <si>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</si>
  <si>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</si>
  <si>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</si>
  <si>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</si>
  <si>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</si>
  <si>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</si>
  <si>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</si>
  <si>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</si>
  <si>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</si>
  <si>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</si>
  <si>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</si>
  <si>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</si>
  <si>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</si>
  <si>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</si>
  <si>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</si>
  <si>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</si>
  <si>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</si>
  <si>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</si>
  <si>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</si>
  <si>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</si>
  <si>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</si>
  <si>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</si>
  <si>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</si>
  <si>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</si>
  <si>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</si>
  <si>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</si>
  <si>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</si>
  <si>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</si>
  <si>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</si>
  <si>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</si>
  <si>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</si>
  <si>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</si>
  <si>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</si>
  <si>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</si>
  <si>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</si>
  <si>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</si>
  <si>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</si>
  <si>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</si>
  <si>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</si>
  <si>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</si>
  <si>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</si>
  <si>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</si>
  <si>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</si>
  <si>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</si>
  <si>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</si>
  <si>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</si>
  <si>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</si>
  <si>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</si>
  <si>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</si>
  <si>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</si>
  <si>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</si>
  <si>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</si>
  <si>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</si>
  <si>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</si>
  <si>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</si>
  <si>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</si>
  <si>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</si>
  <si>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</si>
  <si>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</si>
  <si>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</si>
  <si>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</si>
  <si>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</si>
  <si>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</si>
  <si>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</si>
  <si>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</si>
  <si>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</si>
  <si>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</si>
  <si>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</si>
  <si>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</si>
  <si>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</si>
  <si>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</si>
  <si>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</si>
  <si>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</si>
  <si>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</si>
  <si>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</si>
  <si>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</si>
  <si>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</si>
  <si>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</si>
  <si>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</si>
  <si>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</si>
  <si>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</si>
  <si>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</si>
  <si>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</si>
  <si>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</si>
  <si>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</si>
  <si>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</si>
  <si>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</si>
  <si>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</si>
  <si>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</si>
  <si>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</si>
  <si>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</si>
  <si>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</si>
  <si>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</si>
  <si>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</si>
  <si>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</si>
  <si>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</si>
  <si>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</si>
  <si>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</si>
  <si>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</si>
  <si>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</si>
  <si>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</si>
  <si>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</si>
  <si>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</si>
  <si>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</si>
  <si>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</si>
  <si>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</si>
  <si>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</si>
  <si>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</si>
  <si>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</si>
  <si>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</si>
  <si>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</si>
  <si>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</si>
  <si>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</si>
  <si>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</si>
  <si>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</si>
  <si>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</si>
  <si>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</si>
  <si>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</si>
  <si>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</si>
  <si>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</si>
  <si>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</si>
  <si>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</si>
  <si>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</si>
  <si>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</si>
  <si>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</si>
  <si>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</si>
  <si>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</si>
  <si>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</si>
  <si>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</si>
  <si>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</si>
  <si>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</si>
  <si>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</si>
  <si>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</si>
  <si>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</si>
  <si>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</si>
  <si>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</si>
  <si>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</si>
  <si>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</si>
  <si>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</si>
  <si>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</si>
  <si>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</si>
  <si>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</si>
  <si>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</si>
  <si>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</si>
  <si>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</si>
  <si>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</si>
  <si>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</si>
  <si>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</si>
  <si>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</si>
  <si>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</si>
  <si>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</si>
  <si>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</si>
  <si>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</si>
  <si>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</si>
  <si>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</si>
  <si>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</si>
  <si>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</si>
  <si>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</si>
  <si>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</si>
  <si>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</si>
  <si>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</si>
  <si>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</si>
  <si>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</si>
  <si>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</si>
  <si>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</si>
  <si>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</si>
  <si>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</si>
  <si>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</si>
  <si>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</si>
  <si>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</si>
  <si>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</si>
  <si>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</si>
  <si>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</si>
  <si>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</si>
  <si>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</si>
  <si>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</si>
  <si>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</si>
  <si>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</si>
  <si>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</si>
  <si>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</si>
  <si>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</si>
  <si>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</si>
  <si>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</si>
  <si>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</si>
  <si>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</si>
  <si>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</si>
  <si>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</si>
  <si>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</si>
  <si>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</si>
  <si>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</si>
  <si>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</si>
  <si>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</si>
  <si>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</si>
  <si>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</si>
  <si>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</si>
  <si>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</si>
  <si>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</si>
  <si>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</si>
  <si>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</si>
  <si>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</si>
  <si>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</si>
  <si>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</si>
  <si>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</si>
  <si>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</si>
  <si>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</si>
  <si>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</si>
  <si>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</si>
  <si>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</si>
  <si>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</si>
  <si>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</si>
  <si>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</si>
  <si>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</si>
  <si>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</si>
  <si>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</si>
  <si>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</si>
  <si>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</si>
  <si>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</si>
  <si>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</si>
  <si>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</si>
  <si>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</si>
  <si>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</si>
  <si>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</si>
  <si>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</si>
  <si>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</si>
  <si>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</si>
  <si>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</si>
  <si>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</si>
  <si>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</si>
  <si>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</si>
  <si>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</si>
  <si>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</si>
  <si>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</si>
  <si>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</si>
  <si>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</si>
  <si>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</si>
  <si>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</si>
  <si>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</si>
  <si>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</si>
  <si>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</si>
  <si>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</si>
  <si>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</si>
  <si>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</si>
  <si>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</si>
  <si>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</si>
  <si>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</si>
  <si>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</si>
  <si>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</si>
  <si>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</si>
  <si>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</si>
  <si>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</si>
  <si>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</si>
  <si>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</si>
  <si>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</si>
  <si>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</si>
  <si>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</si>
  <si>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</si>
  <si>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</si>
  <si>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</si>
  <si>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</si>
  <si>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</si>
  <si>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</si>
  <si>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</si>
  <si>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</si>
  <si>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</si>
  <si>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</si>
  <si>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</si>
  <si>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</si>
  <si>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</si>
  <si>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</si>
  <si>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</si>
  <si>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</si>
  <si>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</si>
  <si>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</si>
  <si>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</si>
  <si>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</si>
  <si>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</si>
  <si>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</si>
  <si>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</si>
  <si>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</si>
  <si>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</si>
  <si>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</si>
  <si>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</si>
  <si>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</si>
  <si>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</si>
  <si>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</si>
  <si>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</si>
  <si>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</si>
  <si>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</si>
  <si>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</si>
  <si>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</si>
  <si>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</si>
  <si>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</si>
  <si>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</si>
  <si>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</si>
  <si>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</si>
  <si>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</si>
  <si>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</si>
  <si>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</si>
  <si>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</si>
  <si>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</si>
  <si>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</si>
  <si>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</si>
  <si>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</si>
  <si>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</si>
  <si>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</si>
  <si>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</si>
  <si>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</si>
  <si>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</si>
  <si>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</si>
  <si>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</si>
  <si>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</si>
  <si>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</si>
  <si>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</si>
  <si>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</si>
  <si>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</si>
  <si>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</si>
  <si>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</si>
  <si>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</si>
  <si>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</si>
  <si>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</si>
  <si>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</si>
  <si>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</si>
  <si>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</si>
  <si>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</si>
  <si>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</si>
  <si>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</si>
  <si>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</si>
  <si>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</si>
  <si>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</si>
  <si>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</si>
  <si>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</si>
  <si>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</si>
  <si>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</si>
  <si>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</si>
  <si>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</si>
  <si>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</si>
  <si>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</si>
  <si>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</si>
  <si>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</si>
  <si>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</si>
  <si>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</si>
  <si>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</si>
  <si>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</si>
  <si>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</si>
  <si>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</si>
  <si>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</si>
  <si>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</si>
  <si>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</si>
  <si>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</si>
  <si>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</si>
  <si>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</si>
  <si>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</si>
  <si>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</si>
  <si>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</si>
  <si>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</si>
  <si>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</si>
  <si>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</si>
  <si>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</si>
  <si>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</si>
  <si>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</si>
  <si>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</si>
  <si>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</si>
  <si>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</si>
  <si>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</si>
  <si>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</si>
  <si>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</si>
  <si>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</si>
  <si>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</si>
  <si>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</si>
  <si>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</si>
  <si>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</si>
  <si>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</si>
  <si>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</si>
  <si>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</si>
  <si>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</si>
  <si>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</si>
  <si>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</si>
  <si>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</si>
  <si>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</si>
  <si>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</si>
  <si>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</si>
  <si>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</si>
  <si>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</si>
  <si>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</si>
  <si>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</si>
  <si>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</si>
  <si>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</si>
  <si>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</si>
  <si>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</si>
  <si>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</si>
  <si>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</si>
  <si>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</si>
  <si>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</si>
  <si>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</si>
  <si>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</si>
  <si>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</si>
  <si>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</si>
  <si>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</si>
  <si>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</si>
  <si>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</si>
  <si>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</si>
  <si>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</si>
  <si>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</si>
  <si>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</si>
  <si>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</si>
  <si>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</si>
  <si>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</si>
  <si>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</si>
  <si>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</si>
  <si>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</si>
  <si>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</si>
  <si>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</si>
  <si>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</si>
  <si>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</si>
  <si>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</si>
  <si>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</si>
  <si>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</si>
  <si>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</si>
  <si>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</si>
  <si>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</si>
  <si>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</si>
  <si>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</si>
  <si>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</si>
  <si>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</si>
  <si>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</si>
  <si>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</si>
  <si>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</si>
  <si>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</si>
  <si>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</si>
  <si>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</si>
  <si>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</si>
  <si>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</si>
  <si>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</si>
  <si>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</si>
  <si>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</si>
  <si>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</si>
  <si>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</si>
  <si>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</si>
  <si>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</si>
  <si>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</si>
  <si>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</si>
  <si>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</si>
  <si>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</si>
  <si>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</si>
  <si>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</si>
  <si>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</si>
  <si>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</si>
  <si>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</si>
  <si>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</si>
  <si>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</si>
  <si>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</si>
  <si>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</si>
  <si>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</si>
  <si>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</si>
  <si>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</si>
  <si>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</si>
  <si>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</si>
  <si>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</si>
  <si>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</si>
  <si>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</si>
  <si>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</si>
  <si>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</si>
  <si>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</si>
  <si>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</si>
  <si>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</si>
  <si>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</si>
  <si>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</si>
  <si>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</si>
  <si>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</si>
  <si>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</si>
  <si>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</si>
  <si>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</si>
  <si>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</si>
  <si>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</si>
  <si>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</si>
  <si>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</si>
  <si>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</si>
  <si>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</si>
  <si>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</si>
  <si>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</si>
  <si>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</si>
  <si>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</si>
  <si>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</si>
  <si>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</si>
  <si>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</si>
  <si>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</si>
  <si>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</si>
  <si>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</si>
  <si>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</si>
  <si>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</si>
  <si>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</si>
  <si>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</si>
  <si>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</si>
  <si>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</si>
  <si>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</si>
  <si>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</si>
  <si>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</si>
  <si>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</si>
  <si>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</si>
  <si>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</si>
  <si>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</si>
  <si>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</si>
  <si>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</si>
  <si>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</si>
  <si>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</si>
  <si>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</si>
  <si>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</si>
  <si>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</si>
  <si>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</si>
  <si>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</si>
  <si>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</si>
  <si>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</si>
  <si>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</si>
  <si>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</si>
  <si>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</si>
  <si>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</si>
  <si>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</si>
  <si>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</si>
  <si>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</si>
  <si>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</si>
  <si>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</si>
  <si>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</si>
  <si>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</si>
  <si>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</si>
  <si>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</si>
  <si>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</si>
  <si>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</si>
  <si>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</si>
  <si>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</si>
  <si>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</si>
  <si>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</si>
  <si>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</si>
  <si>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</si>
  <si>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</si>
  <si>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</si>
  <si>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</si>
  <si>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</si>
  <si>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</si>
  <si>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</si>
  <si>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</si>
  <si>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</si>
  <si>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</si>
  <si>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</si>
  <si>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</si>
  <si>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</si>
  <si>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</si>
  <si>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</si>
  <si>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</si>
  <si>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</si>
  <si>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</si>
  <si>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</si>
  <si>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</si>
  <si>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</si>
  <si>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</si>
  <si>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</si>
  <si>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</si>
  <si>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</si>
  <si>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</si>
  <si>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</si>
  <si>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</si>
  <si>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</si>
  <si>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</si>
  <si>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</si>
  <si>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</si>
  <si>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</si>
  <si>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</si>
  <si>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</si>
  <si>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</si>
  <si>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</si>
  <si>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</si>
  <si>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</si>
  <si>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</si>
  <si>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</si>
  <si>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</si>
  <si>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</si>
  <si>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</si>
  <si>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</si>
  <si>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</si>
  <si>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</si>
  <si>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</si>
  <si>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</si>
  <si>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</si>
  <si>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</si>
  <si>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</si>
  <si>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</si>
  <si>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</si>
  <si>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</si>
  <si>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</si>
  <si>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</si>
  <si>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</si>
  <si>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</si>
  <si>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</si>
  <si>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</si>
  <si>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</si>
  <si>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</si>
  <si>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</si>
  <si>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</si>
  <si>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</si>
  <si>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</si>
  <si>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</si>
  <si>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</si>
  <si>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</si>
  <si>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</si>
  <si>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</si>
  <si>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</si>
  <si>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</si>
  <si>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</si>
  <si>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</si>
  <si>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</si>
  <si>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</si>
  <si>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</si>
  <si>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</si>
  <si>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</si>
  <si>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</si>
  <si>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</si>
  <si>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</si>
  <si>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</si>
  <si>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</si>
  <si>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</si>
  <si>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</si>
  <si>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</si>
  <si>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</si>
  <si>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</si>
  <si>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</si>
  <si>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</si>
  <si>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</si>
  <si>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</si>
  <si>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</si>
  <si>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</si>
  <si>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</si>
  <si>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</si>
  <si>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</si>
  <si>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</si>
  <si>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</si>
  <si>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</si>
  <si>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</si>
  <si>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</si>
  <si>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</si>
  <si>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</si>
  <si>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</si>
  <si>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</si>
  <si>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</si>
  <si>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</si>
  <si>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</si>
  <si>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</si>
  <si>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</si>
  <si>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</si>
  <si>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</si>
  <si>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</si>
  <si>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</si>
  <si>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</si>
  <si>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</si>
  <si>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</si>
  <si>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</si>
  <si>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</si>
  <si>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</si>
  <si>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</si>
  <si>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</si>
  <si>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</si>
  <si>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</si>
  <si>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</si>
  <si>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</si>
  <si>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</si>
  <si>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</si>
  <si>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</si>
  <si>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</si>
  <si>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</si>
  <si>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</si>
  <si>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</si>
  <si>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</si>
  <si>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</si>
  <si>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</si>
  <si>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</si>
  <si>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</si>
  <si>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</si>
  <si>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</si>
  <si>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</si>
  <si>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</si>
  <si>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</si>
  <si>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</si>
  <si>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</si>
  <si>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</si>
  <si>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</si>
  <si>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</si>
  <si>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</si>
  <si>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</si>
  <si>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</si>
  <si>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</si>
  <si>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</si>
  <si>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</si>
  <si>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</si>
  <si>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</si>
  <si>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</si>
  <si>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</si>
  <si>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</si>
  <si>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</si>
  <si>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</si>
  <si>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</si>
  <si>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</si>
  <si>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</si>
  <si>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</si>
  <si>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</si>
  <si>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</si>
  <si>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</si>
  <si>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</si>
  <si>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</si>
  <si>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</si>
  <si>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</si>
  <si>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</si>
  <si>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</si>
  <si>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</si>
  <si>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</si>
  <si>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</si>
  <si>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</si>
  <si>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</si>
  <si>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</si>
  <si>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</si>
  <si>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</si>
  <si>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</si>
  <si>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</si>
  <si>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</si>
  <si>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</si>
  <si>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</si>
  <si>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</si>
  <si>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</si>
  <si>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</si>
  <si>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</si>
  <si>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</si>
  <si>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</si>
  <si>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</si>
  <si>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</si>
  <si>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</si>
  <si>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</si>
  <si>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</si>
  <si>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</si>
  <si>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</si>
  <si>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</si>
  <si>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</si>
  <si>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</si>
  <si>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</si>
  <si>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</si>
  <si>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</si>
  <si>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</si>
  <si>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</si>
  <si>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</si>
  <si>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</si>
  <si>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</si>
  <si>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</si>
  <si>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</si>
  <si>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</si>
  <si>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</si>
  <si>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</si>
  <si>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</si>
  <si>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</si>
  <si>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</si>
  <si>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</si>
  <si>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</si>
  <si>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</si>
  <si>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</si>
  <si>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</si>
  <si>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</si>
  <si>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</si>
  <si>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</si>
  <si>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</si>
  <si>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</si>
  <si>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</si>
  <si>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</si>
  <si>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</si>
  <si>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</si>
  <si>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</si>
  <si>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</si>
  <si>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</si>
  <si>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</si>
  <si>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</si>
  <si>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</si>
  <si>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</si>
  <si>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</si>
  <si>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</si>
  <si>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</si>
  <si>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</si>
  <si>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</si>
  <si>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</si>
  <si>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</si>
  <si>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</si>
  <si>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</si>
  <si>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</si>
  <si>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</si>
  <si>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</si>
  <si>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</si>
  <si>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</si>
  <si>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</si>
  <si>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</si>
  <si>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</si>
  <si>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</si>
  <si>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</si>
  <si>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</si>
  <si>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</si>
  <si>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</si>
  <si>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</si>
  <si>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</si>
  <si>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</si>
  <si>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</si>
  <si>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</si>
  <si>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</si>
  <si>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</si>
  <si>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</si>
  <si>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</si>
  <si>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</si>
  <si>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</si>
  <si>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</si>
  <si>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</si>
  <si>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</si>
  <si>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</si>
  <si>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</si>
  <si>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</si>
  <si>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</si>
  <si>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</si>
  <si>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</si>
  <si>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</si>
  <si>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</si>
  <si>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</si>
  <si>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</si>
  <si>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</si>
  <si>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</si>
  <si>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</si>
  <si>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</si>
  <si>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</si>
  <si>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</si>
  <si>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</si>
  <si>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</si>
  <si>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</si>
  <si>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</si>
  <si>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</si>
  <si>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</si>
  <si>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</si>
  <si>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</si>
  <si>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</si>
  <si>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</si>
  <si>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</si>
  <si>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</si>
  <si>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</si>
  <si>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</si>
  <si>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</si>
  <si>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</si>
  <si>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</si>
  <si>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</si>
  <si>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</si>
  <si>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</si>
  <si>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</si>
  <si>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</si>
  <si>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</si>
  <si>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</si>
  <si>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</si>
  <si>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</si>
  <si>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</si>
  <si>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</si>
  <si>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</si>
  <si>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</si>
  <si>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</si>
  <si>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</si>
  <si>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</si>
  <si>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</si>
  <si>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</si>
  <si>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</si>
  <si>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</si>
  <si>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</si>
  <si>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</si>
  <si>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</si>
  <si>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</si>
  <si>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</si>
  <si>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</si>
  <si>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</si>
  <si>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</si>
  <si>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</si>
  <si>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</si>
  <si>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</si>
  <si>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</si>
  <si>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</si>
  <si>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</si>
  <si>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</si>
  <si>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</si>
  <si>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</si>
  <si>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</si>
  <si>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</si>
  <si>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</si>
  <si>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</si>
  <si>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</si>
  <si>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</si>
  <si>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</si>
  <si>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</si>
  <si>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</si>
  <si>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</si>
  <si>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</si>
  <si>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</si>
  <si>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</si>
  <si>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</si>
  <si>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</si>
  <si>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</si>
  <si>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</si>
  <si>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</si>
  <si>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</si>
  <si>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</si>
  <si>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</si>
  <si>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</si>
  <si>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</si>
  <si>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</si>
  <si>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</si>
  <si>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</si>
  <si>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</si>
  <si>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</si>
  <si>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</si>
  <si>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</si>
  <si>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</si>
  <si>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</si>
  <si>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</si>
  <si>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</si>
  <si>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</si>
  <si>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</si>
  <si>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</si>
  <si>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</si>
  <si>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</si>
  <si>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</si>
  <si>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</si>
  <si>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</si>
  <si>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</si>
  <si>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</si>
  <si>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</si>
  <si>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</si>
  <si>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</si>
  <si>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</si>
  <si>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</si>
  <si>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</si>
  <si>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</si>
  <si>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</si>
  <si>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</si>
  <si>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</si>
  <si>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</si>
  <si>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</si>
  <si>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</si>
  <si>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</si>
  <si>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</si>
  <si>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</si>
  <si>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</si>
  <si>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</si>
  <si>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</si>
  <si>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</si>
  <si>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</si>
  <si>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</si>
  <si>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</si>
  <si>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</si>
  <si>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</si>
  <si>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</si>
  <si>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</si>
  <si>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</si>
  <si>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</si>
  <si>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</si>
  <si>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</si>
  <si>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</si>
  <si>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</si>
  <si>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</si>
  <si>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</si>
  <si>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</si>
  <si>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</si>
  <si>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</si>
  <si>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</si>
  <si>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</si>
  <si>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</si>
  <si>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</si>
  <si>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</si>
  <si>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</si>
  <si>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</si>
  <si>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</si>
  <si>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</si>
  <si>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</si>
  <si>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</si>
  <si>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</si>
  <si>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</si>
  <si>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</si>
  <si>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</si>
  <si>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</si>
  <si>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</si>
  <si>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</si>
  <si>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</si>
  <si>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</si>
  <si>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</si>
  <si>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</si>
  <si>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</si>
  <si>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</si>
  <si>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</si>
  <si>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</si>
  <si>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</si>
  <si>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</si>
  <si>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</si>
  <si>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</si>
  <si>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</si>
  <si>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</si>
  <si>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</si>
  <si>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</si>
  <si>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</si>
  <si>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</si>
  <si>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</si>
  <si>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</si>
  <si>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</si>
  <si>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</si>
  <si>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</si>
  <si>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</si>
  <si>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</si>
  <si>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</si>
  <si>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</si>
  <si>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</si>
  <si>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</si>
  <si>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</si>
  <si>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</si>
  <si>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</si>
  <si>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</si>
  <si>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</si>
  <si>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</si>
  <si>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</si>
  <si>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</si>
  <si>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</si>
  <si>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</si>
  <si>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</si>
  <si>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</si>
  <si>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</si>
  <si>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</si>
  <si>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</si>
  <si>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</si>
  <si>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</si>
  <si>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</si>
  <si>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</si>
  <si>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</si>
  <si>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</si>
  <si>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</si>
  <si>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</si>
  <si>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</si>
  <si>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</si>
  <si>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</si>
  <si>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</si>
  <si>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</si>
  <si>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</si>
  <si>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</si>
  <si>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</si>
  <si>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</si>
  <si>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</si>
  <si>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</si>
  <si>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</si>
  <si>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</si>
  <si>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</si>
  <si>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</si>
  <si>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</si>
  <si>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</si>
  <si>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</si>
  <si>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</si>
  <si>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</si>
  <si>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</si>
  <si>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</si>
  <si>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</si>
  <si>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</si>
  <si>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</si>
  <si>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</si>
  <si>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</si>
  <si>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</si>
  <si>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</si>
  <si>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</si>
  <si>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</si>
  <si>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</si>
  <si>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</si>
  <si>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</si>
  <si>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</si>
  <si>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</si>
  <si>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</si>
  <si>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</si>
  <si>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</si>
  <si>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</si>
  <si>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</si>
  <si>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</si>
  <si>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</si>
  <si>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</si>
  <si>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</si>
  <si>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</si>
  <si>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</si>
  <si>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</si>
  <si>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</si>
  <si>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</si>
  <si>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</si>
  <si>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</si>
  <si>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</si>
  <si>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</si>
  <si>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</si>
  <si>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</si>
  <si>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</si>
  <si>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</si>
  <si>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</si>
  <si>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</si>
  <si>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</si>
  <si>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</si>
  <si>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</si>
  <si>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</si>
  <si>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</si>
  <si>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</si>
  <si>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</si>
  <si>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</si>
  <si>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</si>
  <si>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</si>
  <si>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</si>
  <si>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</si>
  <si>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</si>
  <si>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</si>
  <si>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</si>
  <si>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</si>
  <si>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</si>
  <si>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</si>
  <si>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</si>
  <si>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</si>
  <si>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</si>
  <si>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</si>
  <si>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</si>
  <si>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</si>
  <si>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</si>
  <si>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</si>
  <si>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</si>
  <si>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</si>
  <si>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</si>
  <si>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</si>
  <si>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</si>
  <si>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</si>
  <si>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</si>
  <si>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</si>
  <si>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</si>
  <si>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</si>
  <si>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</si>
  <si>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</si>
  <si>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</si>
  <si>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</si>
  <si>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</si>
  <si>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</si>
  <si>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</si>
  <si>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</si>
  <si>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</si>
  <si>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</si>
  <si>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</si>
  <si>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</si>
  <si>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</si>
  <si>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</si>
  <si>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</si>
  <si>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</si>
  <si>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</si>
  <si>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</si>
  <si>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</si>
  <si>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</si>
  <si>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</si>
  <si>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</si>
  <si>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</si>
  <si>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</si>
  <si>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</si>
  <si>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</si>
  <si>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</si>
  <si>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</si>
  <si>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</si>
  <si>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</si>
  <si>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</si>
  <si>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</si>
  <si>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</si>
  <si>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</si>
  <si>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</si>
  <si>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</si>
  <si>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</si>
  <si>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</si>
  <si>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</si>
  <si>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</si>
  <si>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</si>
  <si>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</si>
  <si>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</si>
  <si>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</si>
  <si>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</si>
  <si>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</si>
  <si>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</si>
  <si>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</si>
  <si>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</si>
  <si>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</si>
  <si>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</si>
  <si>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</si>
  <si>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</si>
  <si>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</si>
  <si>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</si>
  <si>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</si>
  <si>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</si>
  <si>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</si>
  <si>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</si>
  <si>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</si>
  <si>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</si>
  <si>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</si>
  <si>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</si>
  <si>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</si>
  <si>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</si>
  <si>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</si>
  <si>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</si>
  <si>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</si>
  <si>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</si>
  <si>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</si>
  <si>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</si>
  <si>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</si>
  <si>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</si>
  <si>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</si>
  <si>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</si>
  <si>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</si>
  <si>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</si>
  <si>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</si>
  <si>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</si>
  <si>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</si>
  <si>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</si>
  <si>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</si>
  <si>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</si>
  <si>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</si>
  <si>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</si>
  <si>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</si>
  <si>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</si>
  <si>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</si>
  <si>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</si>
  <si>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</si>
  <si>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</si>
  <si>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</si>
  <si>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</si>
  <si>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</si>
  <si>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</si>
  <si>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</si>
  <si>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</si>
  <si>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</si>
  <si>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</si>
  <si>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</si>
  <si>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</si>
  <si>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</si>
  <si>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</si>
  <si>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</si>
  <si>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</si>
  <si>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</si>
  <si>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</si>
  <si>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</si>
  <si>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</si>
  <si>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</si>
  <si>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</si>
  <si>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</si>
  <si>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</si>
  <si>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</si>
  <si>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</si>
  <si>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</si>
  <si>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</si>
  <si>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</si>
  <si>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</si>
  <si>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</si>
  <si>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</si>
  <si>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</si>
  <si>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</si>
  <si>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</si>
  <si>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</si>
  <si>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</si>
  <si>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</si>
  <si>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</si>
  <si>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</si>
  <si>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</si>
  <si>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</si>
  <si>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</si>
  <si>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</si>
  <si>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</si>
  <si>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</si>
  <si>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</si>
  <si>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</si>
  <si>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</si>
  <si>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</si>
  <si>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</si>
  <si>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</si>
  <si>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</si>
  <si>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</si>
  <si>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</si>
  <si>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</si>
  <si>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</si>
  <si>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</si>
  <si>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</si>
  <si>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</si>
  <si>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</si>
  <si>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</si>
  <si>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</si>
  <si>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</si>
  <si>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</si>
  <si>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</si>
  <si>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</si>
  <si>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</si>
  <si>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</si>
  <si>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</si>
  <si>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</si>
  <si>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</si>
  <si>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</si>
  <si>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</si>
  <si>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</si>
  <si>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</si>
  <si>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</si>
  <si>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</si>
  <si>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</si>
  <si>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</si>
  <si>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</si>
  <si>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</si>
  <si>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</si>
  <si>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</si>
  <si>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</si>
  <si>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</si>
  <si>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</si>
  <si>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</si>
  <si>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</si>
  <si>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</si>
  <si>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</si>
  <si>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</si>
  <si>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</si>
  <si>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</si>
  <si>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</si>
  <si>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</si>
  <si>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</si>
  <si>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</si>
  <si>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</si>
  <si>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</si>
  <si>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</si>
  <si>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</si>
  <si>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</si>
  <si>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</si>
  <si>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</si>
  <si>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</si>
  <si>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</si>
  <si>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</si>
  <si>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</si>
  <si>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</si>
  <si>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</si>
  <si>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</si>
  <si>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</si>
  <si>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</si>
  <si>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</si>
  <si>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</si>
  <si>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</si>
  <si>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</si>
  <si>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</si>
  <si>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</si>
  <si>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</si>
  <si>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</si>
  <si>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</si>
  <si>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</si>
  <si>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</si>
  <si>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</si>
  <si>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</si>
  <si>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</si>
  <si>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</si>
  <si>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</si>
  <si>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</si>
  <si>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</si>
  <si>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</si>
  <si>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</si>
  <si>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</si>
  <si>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</si>
  <si>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</si>
  <si>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</si>
  <si>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</si>
  <si>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</si>
  <si>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</si>
  <si>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</si>
  <si>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</si>
  <si>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</si>
  <si>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</si>
  <si>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</si>
  <si>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</si>
  <si>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</si>
  <si>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</si>
  <si>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</si>
  <si>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</si>
  <si>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</si>
  <si>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</si>
  <si>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</si>
  <si>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</si>
  <si>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</si>
  <si>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</si>
  <si>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</si>
  <si>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</si>
  <si>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</si>
  <si>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</si>
  <si>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</si>
  <si>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</si>
  <si>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</si>
  <si>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</si>
  <si>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</si>
  <si>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</si>
  <si>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</si>
  <si>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</si>
  <si>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</si>
  <si>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</si>
  <si>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</si>
  <si>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</si>
  <si>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</si>
  <si>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</si>
  <si>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</si>
  <si>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</si>
  <si>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</si>
  <si>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</si>
  <si>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</si>
  <si>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</si>
  <si>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</si>
  <si>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</si>
  <si>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</si>
  <si>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</si>
  <si>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</si>
  <si>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</si>
  <si>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</si>
  <si>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</si>
  <si>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</si>
  <si>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</si>
  <si>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</si>
  <si>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</si>
  <si>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</si>
  <si>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</si>
  <si>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</si>
  <si>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</si>
  <si>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</si>
  <si>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</si>
  <si>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</si>
  <si>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</si>
  <si>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</si>
  <si>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</si>
  <si>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</si>
  <si>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</si>
  <si>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</si>
  <si>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</si>
  <si>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</si>
  <si>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</si>
  <si>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</si>
  <si>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</si>
  <si>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</si>
  <si>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</si>
  <si>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</si>
  <si>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</si>
  <si>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</si>
  <si>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</si>
  <si>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</si>
  <si>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</si>
  <si>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</si>
  <si>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</si>
  <si>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</si>
  <si>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</si>
  <si>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</si>
  <si>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</si>
  <si>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</si>
  <si>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</si>
  <si>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</si>
  <si>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</si>
  <si>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</si>
  <si>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</si>
  <si>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</si>
  <si>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</si>
  <si>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</si>
  <si>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</si>
  <si>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</si>
  <si>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</si>
  <si>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</si>
  <si>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</si>
  <si>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</si>
  <si>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</si>
  <si>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</si>
  <si>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</si>
  <si>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</si>
  <si>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</si>
  <si>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</si>
  <si>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</si>
  <si>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</si>
  <si>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</si>
  <si>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</si>
  <si>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</si>
  <si>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</si>
  <si>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</si>
  <si>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</si>
  <si>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</si>
  <si>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</si>
  <si>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</si>
  <si>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</si>
  <si>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</si>
  <si>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</si>
  <si>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</si>
  <si>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</si>
  <si>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</si>
  <si>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</si>
  <si>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</si>
  <si>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</si>
  <si>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</si>
  <si>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</si>
  <si>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</si>
  <si>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</si>
  <si>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</si>
  <si>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</si>
  <si>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</si>
  <si>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</si>
  <si>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</si>
  <si>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</si>
  <si>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</si>
  <si>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</si>
  <si>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</si>
  <si>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</si>
  <si>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</si>
  <si>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</si>
  <si>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</si>
  <si>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</si>
  <si>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</si>
  <si>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</si>
  <si>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</si>
  <si>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</si>
  <si>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</si>
  <si>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</si>
  <si>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</si>
  <si>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</si>
  <si>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</si>
  <si>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</si>
  <si>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</si>
  <si>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</si>
  <si>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</si>
  <si>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</si>
  <si>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</si>
  <si>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</si>
  <si>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</si>
  <si>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</si>
  <si>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</si>
  <si>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</si>
  <si>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</si>
  <si>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</si>
  <si>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</si>
  <si>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</si>
  <si>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</si>
  <si>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</si>
  <si>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</si>
  <si>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</si>
  <si>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</si>
  <si>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</si>
  <si>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</si>
  <si>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</si>
  <si>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</si>
  <si>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</si>
  <si>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</si>
  <si>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</si>
  <si>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</si>
  <si>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</si>
  <si>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</si>
  <si>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</si>
  <si>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</si>
  <si>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</si>
  <si>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</si>
  <si>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</si>
  <si>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</si>
  <si>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</si>
  <si>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</si>
  <si>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</si>
  <si>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</si>
  <si>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</si>
  <si>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</si>
  <si>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</si>
  <si>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</si>
  <si>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</si>
  <si>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</si>
  <si>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</si>
  <si>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</si>
  <si>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</si>
  <si>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</si>
  <si>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</si>
  <si>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</si>
  <si>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</si>
  <si>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</si>
  <si>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</si>
  <si>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</si>
  <si>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</si>
  <si>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</si>
  <si>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</si>
  <si>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</si>
  <si>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</si>
  <si>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</si>
  <si>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</si>
  <si>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</si>
  <si>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</si>
  <si>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</si>
  <si>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</si>
  <si>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</si>
  <si>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</si>
  <si>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</si>
  <si>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</si>
  <si>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</si>
  <si>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</si>
  <si>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</si>
  <si>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</si>
  <si>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</si>
  <si>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</si>
  <si>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</si>
  <si>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</si>
  <si>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</si>
  <si>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</si>
  <si>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</si>
  <si>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</si>
  <si>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</si>
  <si>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</si>
  <si>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</si>
  <si>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</si>
  <si>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</si>
  <si>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</si>
  <si>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</si>
  <si>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</si>
  <si>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</si>
  <si>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</si>
  <si>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</si>
  <si>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</si>
  <si>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</si>
  <si>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</si>
  <si>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</si>
  <si>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</si>
  <si>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</si>
  <si>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</si>
  <si>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</si>
  <si>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</si>
  <si>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</si>
  <si>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</si>
  <si>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</si>
  <si>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</si>
  <si>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</si>
  <si>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</si>
  <si>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</si>
  <si>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</si>
  <si>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</si>
  <si>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</si>
  <si>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</si>
  <si>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</si>
  <si>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</si>
  <si>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</si>
  <si>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</si>
  <si>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</si>
  <si>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</si>
  <si>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</si>
  <si>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</si>
  <si>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</si>
  <si>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</si>
  <si>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</si>
  <si>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</si>
  <si>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</si>
  <si>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</si>
  <si>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</si>
  <si>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</si>
  <si>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</si>
  <si>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</si>
  <si>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</si>
  <si>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</si>
  <si>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</si>
  <si>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</si>
  <si>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</si>
  <si>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</si>
  <si>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</si>
  <si>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</si>
  <si>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</si>
  <si>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</si>
  <si>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</si>
  <si>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</si>
  <si>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</si>
  <si>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</si>
  <si>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</si>
  <si>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</si>
  <si>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</si>
  <si>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</si>
  <si>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</si>
  <si>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</si>
  <si>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</si>
  <si>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</si>
  <si>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</si>
  <si>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</si>
  <si>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</si>
  <si>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</si>
  <si>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</si>
  <si>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</si>
  <si>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</si>
  <si>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</si>
  <si>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</si>
  <si>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</si>
  <si>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</si>
  <si>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</si>
  <si>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</si>
  <si>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</si>
  <si>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</si>
  <si>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</si>
  <si>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</si>
  <si>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</si>
  <si>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</si>
  <si>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</si>
  <si>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</si>
  <si>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</si>
  <si>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</si>
  <si>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</si>
  <si>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</si>
  <si>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</si>
  <si>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</si>
  <si>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</si>
  <si>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</si>
  <si>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</si>
  <si>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</si>
  <si>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</si>
  <si>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</si>
  <si>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</si>
  <si>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</si>
  <si>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</si>
  <si>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</si>
  <si>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</si>
  <si>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</si>
  <si>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</si>
  <si>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</si>
  <si>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</si>
  <si>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</si>
  <si>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</si>
  <si>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</si>
  <si>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</si>
  <si>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</si>
  <si>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</si>
  <si>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</si>
  <si>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</si>
  <si>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</si>
  <si>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</si>
  <si>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</si>
  <si>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</si>
  <si>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</si>
  <si>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</si>
  <si>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</si>
  <si>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</si>
  <si>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</si>
  <si>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</si>
  <si>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</si>
  <si>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</si>
  <si>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</si>
  <si>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</si>
  <si>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</si>
  <si>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</si>
  <si>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</si>
  <si>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</si>
  <si>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</si>
  <si>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</si>
  <si>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</si>
  <si>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</si>
  <si>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</si>
  <si>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</si>
  <si>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</si>
  <si>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</si>
  <si>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</si>
  <si>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</si>
  <si>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</si>
  <si>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</si>
  <si>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</si>
  <si>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</si>
  <si>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</si>
  <si>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</si>
  <si>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</si>
  <si>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</si>
  <si>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</si>
  <si>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</si>
  <si>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</si>
  <si>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</si>
  <si>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</si>
  <si>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</si>
  <si>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</si>
  <si>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</si>
  <si>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</si>
  <si>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</si>
  <si>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</si>
  <si>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</si>
  <si>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</si>
  <si>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</si>
  <si>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</si>
  <si>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</si>
  <si>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</si>
  <si>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</si>
  <si>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</si>
  <si>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</si>
  <si>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</si>
  <si>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</si>
  <si>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</si>
  <si>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</si>
  <si>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</si>
  <si>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</si>
  <si>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</si>
  <si>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</si>
  <si>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</si>
  <si>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</si>
  <si>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</si>
  <si>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</si>
  <si>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</si>
  <si>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</si>
  <si>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</si>
  <si>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</si>
  <si>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</si>
  <si>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</si>
  <si>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</si>
  <si>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</si>
  <si>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</si>
  <si>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</si>
  <si>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</si>
  <si>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</si>
  <si>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</si>
  <si>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</si>
  <si>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</si>
  <si>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</si>
  <si>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</si>
  <si>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</si>
  <si>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</si>
  <si>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</si>
  <si>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</si>
  <si>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</si>
  <si>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</si>
  <si>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</si>
  <si>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</si>
  <si>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</si>
  <si>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</si>
  <si>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</si>
  <si>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</si>
  <si>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</si>
  <si>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</si>
  <si>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</si>
  <si>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</si>
  <si>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</si>
  <si>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</si>
  <si>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</si>
  <si>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</si>
  <si>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</si>
  <si>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</si>
  <si>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</si>
  <si>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</si>
  <si>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</si>
  <si>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</si>
  <si>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</si>
  <si>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</si>
  <si>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</si>
  <si>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</si>
  <si>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</si>
  <si>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</si>
  <si>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</si>
  <si>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</si>
  <si>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</si>
  <si>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</si>
  <si>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</si>
  <si>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</si>
  <si>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</si>
  <si>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</si>
  <si>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</si>
  <si>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</si>
  <si>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</si>
  <si>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</si>
  <si>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</si>
  <si>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</si>
  <si>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</si>
  <si>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</si>
  <si>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</si>
  <si>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</si>
  <si>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</si>
  <si>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</si>
  <si>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</si>
  <si>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</si>
  <si>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</si>
  <si>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</si>
  <si>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</si>
  <si>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</si>
  <si>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</si>
  <si>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</si>
  <si>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</si>
  <si>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</si>
  <si>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</si>
  <si>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</si>
  <si>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</si>
  <si>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</si>
  <si>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</si>
  <si>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</si>
  <si>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</si>
  <si>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</si>
  <si>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</si>
  <si>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</si>
  <si>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</si>
  <si>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</si>
  <si>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</si>
  <si>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</si>
  <si>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</si>
  <si>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</si>
  <si>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</si>
  <si>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</si>
  <si>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</si>
  <si>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</si>
  <si>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</si>
  <si>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</si>
  <si>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</si>
  <si>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</si>
  <si>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</si>
  <si>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</si>
  <si>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</si>
  <si>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</si>
  <si>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</si>
  <si>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</si>
  <si>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</si>
  <si>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</si>
  <si>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</si>
  <si>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</si>
  <si>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</si>
  <si>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</si>
  <si>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</si>
  <si>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</si>
  <si>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</si>
  <si>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</si>
  <si>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</si>
  <si>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</si>
  <si>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</si>
  <si>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</si>
  <si>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</si>
  <si>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</si>
  <si>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</si>
  <si>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</si>
  <si>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</si>
  <si>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</si>
  <si>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</si>
  <si>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</si>
  <si>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</si>
  <si>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</si>
  <si>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</si>
  <si>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</si>
  <si>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</si>
  <si>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</si>
  <si>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</si>
  <si>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</si>
  <si>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</si>
  <si>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</si>
  <si>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</si>
  <si>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</si>
  <si>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</si>
  <si>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</si>
  <si>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</si>
  <si>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</si>
  <si>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</si>
  <si>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</si>
  <si>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</si>
  <si>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</si>
  <si>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</si>
  <si>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</si>
  <si>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</si>
  <si>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</si>
  <si>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</si>
  <si>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</si>
  <si>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</si>
  <si>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</si>
  <si>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</si>
  <si>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</si>
  <si>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</si>
  <si>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</si>
  <si>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</si>
  <si>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</si>
  <si>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</si>
  <si>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</si>
  <si>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</si>
  <si>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</si>
  <si>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</si>
  <si>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</si>
  <si>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</si>
  <si>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</si>
  <si>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</si>
  <si>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</si>
  <si>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</si>
  <si>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</si>
  <si>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</si>
  <si>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</si>
  <si>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</si>
  <si>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</si>
  <si>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</si>
  <si>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</si>
  <si>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</si>
  <si>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</si>
  <si>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</si>
  <si>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</si>
  <si>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</si>
  <si>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</si>
  <si>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</si>
  <si>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</si>
  <si>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</si>
  <si>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</si>
  <si>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</si>
  <si>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</si>
  <si>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</si>
  <si>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</si>
  <si>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</si>
  <si>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</si>
  <si>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</si>
  <si>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</si>
  <si>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</si>
  <si>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</si>
  <si>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</si>
  <si>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</si>
  <si>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</si>
  <si>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</si>
  <si>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</si>
  <si>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</si>
  <si>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</si>
  <si>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</si>
  <si>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</si>
  <si>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</si>
  <si>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</si>
  <si>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</si>
  <si>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</si>
  <si>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</si>
  <si>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</si>
  <si>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</si>
  <si>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</si>
  <si>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</si>
  <si>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</si>
  <si>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</si>
  <si>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</si>
  <si>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</si>
  <si>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</si>
  <si>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</si>
  <si>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</si>
  <si>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</si>
  <si>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</si>
  <si>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</si>
  <si>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</si>
  <si>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</si>
  <si>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</si>
  <si>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</si>
  <si>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</si>
  <si>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</si>
  <si>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</si>
  <si>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</si>
  <si>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</si>
  <si>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</si>
  <si>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</si>
  <si>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</si>
  <si>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</si>
  <si>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</si>
  <si>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</si>
  <si>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</si>
  <si>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</si>
  <si>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</si>
  <si>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</si>
  <si>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</si>
  <si>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</si>
  <si>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</si>
  <si>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</si>
  <si>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</si>
  <si>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</si>
  <si>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</si>
  <si>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</si>
  <si>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</si>
  <si>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</si>
  <si>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</si>
  <si>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</si>
  <si>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</si>
  <si>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</si>
  <si>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</si>
  <si>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</si>
  <si>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</si>
  <si>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</si>
  <si>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</si>
  <si>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</si>
  <si>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</si>
  <si>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</si>
  <si>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</si>
  <si>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</si>
  <si>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</si>
  <si>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</si>
  <si>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</si>
  <si>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</si>
  <si>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</si>
  <si>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</si>
  <si>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</si>
  <si>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</si>
  <si>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</si>
  <si>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</si>
  <si>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</si>
  <si>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</si>
  <si>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</si>
  <si>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</si>
  <si>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</si>
  <si>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</si>
  <si>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</si>
  <si>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</si>
  <si>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</si>
  <si>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</si>
  <si>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</si>
  <si>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</si>
  <si>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</si>
  <si>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</si>
  <si>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</si>
  <si>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</si>
  <si>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</si>
  <si>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</si>
  <si>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</si>
  <si>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</si>
  <si>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</si>
  <si>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</si>
  <si>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</si>
  <si>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</si>
  <si>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</si>
  <si>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</si>
  <si>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</si>
  <si>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</si>
  <si>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</si>
  <si>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</si>
  <si>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</si>
  <si>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</si>
  <si>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</si>
  <si>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</si>
  <si>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</si>
  <si>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</si>
  <si>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</si>
  <si>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</si>
  <si>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</si>
  <si>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</si>
  <si>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</si>
  <si>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</si>
  <si>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</si>
  <si>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</si>
  <si>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</si>
  <si>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</si>
  <si>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</si>
  <si>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</si>
  <si>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</si>
  <si>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</si>
  <si>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</si>
  <si>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</si>
  <si>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</si>
  <si>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</si>
  <si>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</si>
  <si>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</si>
  <si>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</si>
  <si>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</si>
  <si>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</si>
  <si>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</si>
  <si>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</si>
  <si>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</si>
  <si>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</si>
  <si>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</si>
  <si>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</si>
  <si>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</si>
  <si>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</si>
  <si>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</si>
  <si>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</si>
  <si>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</si>
  <si>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</si>
  <si>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</si>
  <si>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</si>
  <si>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</si>
  <si>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</si>
  <si>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</si>
  <si>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</si>
  <si>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</si>
  <si>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</si>
  <si>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</si>
  <si>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</si>
  <si>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</si>
  <si>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</si>
  <si>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</si>
  <si>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</si>
  <si>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</si>
  <si>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</si>
  <si>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</si>
  <si>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</si>
  <si>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</si>
  <si>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</si>
  <si>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</si>
  <si>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</si>
  <si>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</si>
  <si>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</si>
  <si>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</si>
  <si>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</si>
  <si>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</si>
  <si>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</si>
  <si>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</si>
  <si>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</si>
  <si>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</si>
  <si>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</si>
  <si>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</si>
  <si>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</si>
  <si>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</si>
  <si>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</si>
  <si>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</si>
  <si>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</si>
  <si>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</si>
  <si>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</si>
  <si>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</si>
  <si>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</si>
  <si>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</si>
  <si>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</si>
  <si>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</si>
  <si>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</si>
  <si>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</si>
  <si>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</si>
  <si>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</si>
  <si>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</si>
  <si>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</si>
  <si>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</si>
  <si>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</si>
  <si>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</si>
  <si>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</si>
  <si>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</si>
  <si>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</si>
  <si>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</si>
  <si>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</si>
  <si>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</si>
  <si>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</si>
  <si>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</si>
  <si>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</si>
  <si>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</si>
  <si>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</si>
  <si>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</si>
  <si>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</si>
  <si>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</si>
  <si>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</si>
  <si>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</si>
  <si>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</si>
  <si>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</si>
  <si>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</si>
  <si>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</si>
  <si>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</si>
  <si>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</si>
  <si>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</si>
  <si>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</si>
  <si>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</si>
  <si>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</si>
  <si>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</si>
  <si>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</si>
  <si>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</si>
  <si>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</si>
  <si>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</si>
  <si>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</si>
  <si>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</si>
  <si>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</si>
  <si>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</si>
  <si>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</si>
  <si>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</si>
  <si>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</si>
  <si>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</si>
  <si>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</si>
  <si>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</si>
  <si>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</si>
  <si>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</si>
  <si>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</si>
  <si>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</si>
  <si>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</si>
  <si>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</si>
  <si>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</si>
  <si>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</si>
  <si>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</si>
  <si>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</si>
  <si>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</si>
  <si>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</si>
  <si>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</si>
  <si>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</si>
  <si>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</si>
  <si>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</si>
  <si>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</si>
  <si>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</si>
  <si>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</si>
  <si>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</si>
  <si>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</si>
  <si>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</si>
  <si>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</si>
  <si>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</si>
  <si>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</si>
  <si>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</si>
  <si>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</si>
  <si>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</si>
  <si>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</si>
  <si>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</si>
  <si>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</si>
  <si>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</si>
  <si>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</si>
  <si>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</si>
  <si>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</si>
  <si>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</si>
  <si>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</si>
  <si>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</si>
  <si>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</si>
  <si>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</si>
  <si>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</si>
  <si>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</si>
  <si>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</si>
  <si>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</si>
  <si>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</si>
  <si>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</si>
  <si>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</si>
  <si>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</si>
  <si>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</si>
  <si>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</si>
  <si>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</si>
  <si>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</si>
  <si>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</si>
  <si>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</si>
  <si>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</si>
  <si>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</si>
  <si>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</si>
  <si>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</si>
  <si>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</si>
  <si>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</si>
  <si>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</si>
  <si>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</si>
  <si>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</si>
  <si>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</si>
  <si>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</si>
  <si>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</si>
  <si>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</si>
  <si>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</si>
  <si>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</si>
  <si>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</si>
  <si>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</si>
  <si>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</si>
  <si>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</si>
  <si>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</si>
  <si>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</si>
  <si>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</si>
  <si>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</si>
  <si>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</si>
  <si>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</si>
  <si>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</si>
  <si>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</si>
  <si>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</si>
  <si>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</si>
  <si>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</si>
  <si>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</si>
  <si>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</si>
  <si>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</si>
  <si>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</si>
  <si>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</si>
  <si>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</si>
  <si>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</si>
  <si>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</si>
  <si>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</si>
  <si>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</si>
  <si>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</si>
  <si>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</si>
  <si>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</si>
  <si>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</si>
  <si>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</si>
  <si>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</si>
  <si>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</si>
  <si>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</si>
  <si>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</si>
  <si>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</si>
  <si>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</si>
  <si>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</si>
  <si>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</si>
  <si>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</si>
  <si>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</si>
  <si>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</si>
  <si>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</si>
  <si>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</si>
  <si>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</si>
  <si>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</si>
  <si>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</si>
  <si>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</si>
  <si>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</si>
  <si>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</si>
  <si>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</si>
  <si>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</si>
  <si>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</si>
  <si>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</si>
  <si>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</si>
  <si>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</si>
  <si>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</si>
  <si>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</si>
  <si>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</si>
  <si>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</si>
  <si>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</si>
  <si>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</si>
  <si>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</si>
  <si>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</si>
  <si>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</si>
  <si>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</si>
  <si>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</si>
  <si>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</si>
  <si>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</si>
  <si>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</si>
  <si>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</si>
  <si>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</si>
  <si>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</si>
  <si>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</si>
  <si>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</si>
  <si>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</si>
  <si>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</si>
  <si>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</si>
  <si>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</si>
  <si>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</si>
  <si>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</si>
  <si>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</si>
  <si>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</si>
  <si>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</si>
  <si>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</si>
  <si>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</si>
  <si>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</si>
  <si>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</si>
  <si>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</si>
  <si>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</si>
  <si>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</si>
  <si>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</si>
  <si>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</si>
  <si>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</si>
  <si>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</si>
  <si>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</si>
  <si>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</si>
  <si>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</si>
  <si>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</si>
  <si>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</si>
  <si>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</si>
  <si>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</si>
  <si>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</si>
  <si>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</si>
  <si>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</si>
  <si>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</si>
  <si>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</si>
  <si>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</si>
  <si>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</si>
  <si>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</si>
  <si>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</si>
  <si>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</si>
  <si>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</si>
  <si>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</si>
  <si>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</si>
  <si>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</si>
  <si>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</si>
  <si>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</si>
  <si>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</si>
  <si>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</si>
  <si>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</si>
  <si>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</si>
  <si>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</si>
  <si>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</si>
  <si>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</si>
  <si>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</si>
  <si>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</si>
  <si>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</si>
  <si>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</si>
  <si>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</si>
  <si>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</si>
  <si>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</si>
  <si>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</si>
  <si>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</si>
  <si>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</si>
  <si>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</si>
  <si>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</si>
  <si>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</si>
  <si>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</si>
  <si>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</si>
  <si>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</si>
  <si>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</si>
  <si>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</si>
  <si>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</si>
  <si>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</si>
  <si>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</si>
  <si>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</si>
  <si>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</si>
  <si>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</si>
  <si>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</si>
  <si>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</si>
  <si>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</si>
  <si>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</si>
  <si>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</si>
  <si>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</si>
  <si>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</si>
  <si>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</si>
  <si>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</si>
  <si>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</si>
  <si>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</si>
  <si>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</si>
  <si>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</si>
  <si>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</si>
  <si>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</si>
  <si>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</si>
  <si>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</si>
  <si>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</si>
  <si>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</si>
  <si>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</si>
  <si>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</si>
  <si>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</si>
  <si>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</si>
  <si>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</si>
  <si>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</si>
  <si>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</si>
  <si>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</si>
  <si>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</si>
  <si>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</si>
  <si>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</si>
  <si>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</si>
  <si>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</si>
  <si>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</si>
  <si>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</si>
  <si>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</si>
  <si>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</si>
  <si>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</si>
  <si>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</si>
  <si>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</si>
  <si>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</si>
  <si>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</si>
  <si>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</si>
  <si>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</si>
  <si>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</si>
  <si>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</si>
  <si>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</si>
  <si>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</si>
  <si>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</si>
  <si>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</si>
  <si>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</si>
  <si>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</si>
  <si>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</si>
  <si>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</si>
  <si>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</si>
  <si>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</si>
  <si>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</si>
  <si>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</si>
  <si>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</si>
  <si>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</si>
  <si>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</si>
  <si>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</si>
  <si>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</si>
  <si>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</si>
  <si>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</si>
  <si>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</si>
  <si>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</si>
  <si>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</si>
  <si>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</si>
  <si>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</si>
  <si>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</si>
  <si>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</si>
  <si>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</si>
  <si>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</si>
  <si>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</si>
  <si>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</si>
  <si>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</si>
  <si>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</si>
  <si>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</si>
  <si>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</si>
  <si>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</si>
  <si>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</si>
  <si>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</si>
  <si>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</si>
  <si>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</si>
  <si>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</si>
  <si>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</si>
  <si>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</si>
  <si>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</si>
  <si>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</si>
  <si>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</si>
  <si>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</si>
  <si>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</si>
  <si>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</si>
  <si>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</si>
  <si>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</si>
  <si>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</si>
  <si>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</si>
  <si>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</si>
  <si>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</si>
  <si>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</si>
  <si>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</si>
  <si>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</si>
  <si>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</si>
  <si>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</si>
  <si>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</si>
  <si>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</si>
  <si>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</si>
  <si>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</si>
  <si>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</si>
  <si>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</si>
  <si>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</si>
  <si>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</si>
  <si>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</si>
  <si>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</si>
  <si>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</si>
  <si>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</si>
  <si>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</si>
  <si>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</si>
  <si>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</si>
  <si>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</si>
  <si>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</si>
  <si>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</si>
  <si>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</si>
  <si>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</si>
  <si>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</si>
  <si>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</si>
  <si>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</si>
  <si>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</si>
  <si>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</si>
  <si>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</si>
  <si>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</si>
  <si>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</si>
  <si>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</si>
  <si>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</si>
  <si>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</si>
  <si>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</si>
  <si>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</si>
  <si>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</si>
  <si>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</si>
  <si>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</si>
  <si>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</si>
  <si>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</si>
  <si>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</si>
  <si>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</si>
  <si>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</si>
  <si>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</si>
  <si>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</si>
  <si>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</si>
  <si>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</si>
  <si>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</si>
  <si>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</si>
  <si>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</si>
  <si>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</si>
  <si>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</si>
  <si>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</si>
  <si>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</si>
  <si>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</si>
  <si>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</si>
  <si>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</si>
  <si>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</si>
  <si>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</si>
  <si>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</si>
  <si>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</si>
  <si>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</si>
  <si>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</si>
  <si>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</si>
  <si>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</si>
  <si>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</si>
  <si>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</si>
  <si>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</si>
  <si>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</si>
  <si>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</si>
  <si>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</si>
  <si>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</si>
  <si>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</si>
  <si>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</si>
  <si>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</si>
  <si>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</si>
  <si>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</si>
  <si>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</si>
  <si>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</si>
  <si>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</si>
  <si>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</si>
  <si>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</si>
  <si>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</si>
  <si>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</si>
  <si>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</si>
  <si>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</si>
  <si>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</si>
  <si>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</si>
  <si>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</si>
  <si>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</si>
  <si>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</si>
  <si>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</si>
  <si>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</si>
  <si>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</si>
  <si>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</si>
  <si>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</si>
  <si>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</si>
  <si>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</si>
  <si>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</si>
  <si>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</si>
  <si>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</si>
  <si>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</si>
  <si>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</si>
  <si>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</si>
  <si>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</si>
  <si>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</si>
  <si>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</si>
  <si>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</si>
  <si>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</si>
  <si>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</si>
  <si>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</si>
  <si>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</si>
  <si>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</si>
  <si>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</si>
  <si>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</si>
  <si>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</si>
  <si>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</si>
  <si>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</si>
  <si>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</si>
  <si>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</si>
  <si>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</si>
  <si>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</si>
  <si>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</si>
  <si>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</si>
  <si>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</si>
  <si>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</si>
  <si>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</si>
  <si>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</si>
  <si>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</si>
  <si>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</si>
  <si>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</si>
  <si>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</si>
  <si>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</si>
  <si>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</si>
  <si>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</si>
  <si>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</si>
  <si>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</si>
  <si>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</si>
  <si>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</si>
  <si>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</si>
  <si>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</si>
  <si>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</si>
  <si>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</si>
  <si>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</si>
  <si>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</si>
  <si>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</si>
  <si>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</si>
  <si>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</si>
  <si>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</si>
  <si>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</si>
  <si>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</si>
  <si>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</si>
  <si>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</si>
  <si>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</si>
  <si>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</si>
  <si>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</si>
  <si>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</si>
  <si>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</si>
  <si>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</si>
  <si>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</si>
  <si>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</si>
  <si>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</si>
  <si>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</si>
  <si>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</si>
  <si>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</si>
  <si>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</si>
  <si>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</si>
  <si>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</si>
  <si>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</si>
  <si>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</si>
  <si>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</si>
  <si>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</si>
  <si>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</si>
  <si>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</si>
  <si>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</si>
  <si>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</si>
  <si>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</si>
  <si>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</si>
  <si>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</si>
  <si>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</si>
  <si>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</si>
  <si>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</si>
  <si>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</si>
  <si>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</si>
  <si>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</si>
  <si>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</si>
  <si>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</si>
  <si>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</si>
  <si>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</si>
  <si>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</si>
  <si>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</si>
  <si>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</si>
  <si>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</si>
  <si>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</si>
  <si>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</si>
  <si>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</si>
  <si>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</si>
  <si>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</si>
  <si>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</si>
  <si>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</si>
  <si>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</si>
  <si>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</si>
  <si>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</si>
  <si>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</si>
  <si>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</si>
  <si>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</si>
  <si>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</si>
  <si>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</si>
  <si>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</si>
  <si>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</si>
  <si>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</si>
  <si>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</si>
  <si>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</si>
  <si>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</si>
  <si>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</si>
  <si>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</si>
  <si>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</si>
  <si>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</si>
  <si>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</si>
  <si>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</si>
  <si>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</si>
  <si>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</si>
  <si>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</si>
  <si>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</si>
  <si>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</si>
  <si>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</si>
  <si>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</si>
  <si>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</si>
  <si>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</si>
  <si>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</si>
  <si>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</si>
  <si>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</si>
  <si>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</si>
  <si>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</si>
  <si>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</si>
  <si>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</si>
  <si>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</si>
  <si>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</si>
  <si>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</si>
  <si>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</si>
  <si>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</si>
  <si>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</si>
  <si>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</si>
  <si>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</si>
  <si>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</si>
  <si>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</si>
  <si>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</si>
  <si>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</si>
  <si>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</si>
  <si>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</si>
  <si>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</si>
  <si>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</si>
  <si>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</si>
  <si>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</si>
  <si>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</si>
  <si>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</si>
  <si>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</si>
  <si>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</si>
  <si>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</si>
  <si>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</si>
  <si>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</si>
  <si>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</si>
  <si>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</si>
  <si>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</si>
  <si>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</si>
  <si>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</si>
  <si>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</si>
  <si>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</si>
  <si>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</si>
  <si>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</si>
  <si>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</si>
  <si>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</si>
  <si>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</si>
  <si>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</si>
  <si>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</si>
  <si>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</si>
  <si>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</si>
  <si>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</si>
  <si>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</si>
  <si>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</si>
  <si>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</si>
  <si>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</si>
  <si>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</si>
  <si>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</si>
  <si>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</si>
  <si>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</si>
  <si>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</si>
  <si>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</si>
  <si>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</si>
  <si>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</si>
  <si>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</si>
  <si>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</si>
  <si>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</si>
  <si>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</si>
  <si>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</si>
  <si>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</si>
  <si>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</si>
  <si>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</si>
  <si>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</si>
  <si>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</si>
  <si>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</si>
  <si>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</si>
  <si>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</si>
  <si>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</si>
  <si>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</si>
  <si>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</si>
  <si>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</si>
  <si>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</si>
  <si>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</si>
  <si>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</si>
  <si>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</si>
  <si>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</si>
  <si>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</si>
  <si>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</si>
  <si>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</si>
  <si>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</si>
  <si>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</si>
  <si>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</si>
  <si>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</si>
  <si>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</si>
  <si>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</si>
  <si>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</si>
  <si>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</si>
  <si>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</si>
  <si>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</si>
  <si>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</si>
  <si>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</si>
  <si>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</si>
  <si>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</si>
  <si>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</si>
  <si>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</si>
  <si>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</si>
  <si>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</si>
  <si>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</si>
  <si>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</si>
  <si>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</si>
  <si>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</si>
  <si>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</si>
  <si>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</si>
  <si>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</si>
  <si>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</si>
  <si>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</si>
  <si>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</si>
  <si>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</si>
  <si>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</si>
  <si>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</si>
  <si>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</si>
  <si>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</si>
  <si>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</si>
  <si>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</si>
  <si>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</si>
  <si>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</si>
  <si>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</si>
  <si>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</si>
  <si>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</si>
  <si>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</si>
  <si>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</si>
  <si>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</si>
  <si>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</si>
  <si>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</si>
  <si>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</si>
  <si>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</si>
  <si>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</si>
  <si>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</si>
  <si>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</si>
  <si>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</si>
  <si>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</si>
  <si>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</si>
  <si>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</si>
  <si>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</si>
  <si>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</si>
  <si>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</si>
  <si>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</si>
  <si>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</si>
  <si>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</si>
  <si>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</si>
  <si>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</si>
  <si>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</si>
  <si>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</si>
  <si>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</si>
  <si>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</si>
  <si>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</si>
  <si>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</si>
  <si>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</si>
  <si>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</si>
  <si>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</si>
  <si>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</si>
  <si>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</si>
  <si>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</si>
  <si>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</si>
  <si>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</si>
  <si>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</si>
  <si>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</si>
  <si>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</si>
  <si>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</si>
  <si>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</si>
  <si>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</si>
  <si>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</si>
  <si>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</si>
  <si>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</si>
  <si>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</si>
  <si>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</si>
  <si>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</si>
  <si>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</si>
  <si>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</si>
  <si>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</si>
  <si>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</si>
  <si>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</si>
  <si>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</si>
  <si>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</si>
  <si>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</si>
  <si>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</si>
  <si>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</si>
  <si>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</si>
  <si>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</si>
  <si>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</si>
  <si>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</si>
  <si>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</si>
  <si>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</si>
  <si>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</si>
  <si>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</si>
  <si>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</si>
  <si>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</si>
  <si>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</si>
  <si>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</si>
  <si>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</si>
  <si>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</si>
  <si>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</si>
  <si>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</si>
  <si>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</si>
  <si>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</si>
  <si>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</si>
  <si>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</si>
  <si>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</si>
  <si>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</si>
  <si>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</si>
  <si>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</si>
  <si>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</si>
  <si>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</si>
  <si>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</si>
  <si>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</si>
  <si>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</si>
  <si>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</si>
  <si>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</si>
  <si>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</si>
  <si>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</si>
  <si>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</si>
  <si>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</si>
  <si>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</si>
  <si>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</si>
  <si>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</si>
  <si>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</si>
  <si>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</si>
  <si>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</si>
  <si>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</si>
  <si>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</si>
  <si>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</si>
  <si>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</si>
  <si>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</si>
  <si>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</si>
  <si>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</si>
  <si>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</si>
  <si>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</si>
  <si>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</si>
  <si>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</si>
  <si>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</si>
  <si>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</si>
  <si>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</si>
  <si>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</si>
  <si>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</si>
  <si>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</si>
  <si>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</si>
  <si>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</si>
  <si>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</si>
  <si>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</si>
  <si>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</si>
  <si>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</si>
  <si>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</si>
  <si>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</si>
  <si>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</si>
  <si>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</si>
  <si>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</si>
  <si>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</si>
  <si>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</si>
  <si>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</si>
  <si>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</si>
  <si>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</si>
  <si>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</si>
  <si>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</si>
  <si>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</si>
  <si>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</si>
  <si>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</si>
  <si>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</si>
  <si>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</si>
  <si>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</si>
  <si>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</si>
  <si>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</si>
  <si>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</si>
  <si>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</si>
  <si>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</si>
  <si>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</si>
  <si>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</si>
  <si>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</si>
  <si>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</si>
  <si>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</si>
  <si>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</si>
  <si>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</si>
  <si>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</si>
  <si>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</si>
  <si>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</si>
  <si>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</si>
  <si>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</si>
  <si>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</si>
  <si>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</si>
  <si>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</si>
  <si>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</si>
  <si>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</si>
  <si>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</si>
  <si>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</si>
  <si>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</si>
  <si>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</si>
  <si>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</si>
  <si>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</si>
  <si>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</si>
  <si>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</si>
  <si>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</si>
  <si>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</si>
  <si>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</si>
  <si>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</si>
  <si>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</si>
  <si>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</si>
  <si>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</si>
  <si>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</si>
  <si>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</si>
  <si>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</si>
  <si>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</si>
  <si>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</si>
  <si>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</si>
  <si>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</si>
  <si>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</si>
  <si>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</si>
  <si>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</si>
  <si>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</si>
  <si>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</si>
  <si>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</si>
  <si>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</si>
  <si>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</si>
  <si>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</si>
  <si>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</si>
  <si>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</si>
  <si>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</si>
  <si>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</si>
  <si>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</si>
  <si>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</si>
  <si>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</si>
  <si>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</si>
  <si>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</si>
  <si>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</si>
  <si>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</si>
  <si>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</si>
  <si>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</si>
  <si>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</si>
  <si>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</si>
  <si>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</si>
  <si>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</si>
  <si>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</si>
  <si>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</si>
  <si>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</si>
  <si>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</si>
  <si>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</si>
  <si>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</si>
  <si>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</si>
  <si>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</si>
  <si>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</si>
  <si>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</si>
  <si>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</si>
  <si>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</si>
  <si>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</si>
  <si>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</si>
  <si>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</si>
  <si>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</si>
  <si>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</si>
  <si>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</si>
  <si>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</si>
  <si>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</si>
  <si>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</si>
  <si>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</si>
  <si>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</si>
  <si>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</si>
  <si>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</si>
  <si>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</si>
  <si>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</si>
  <si>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</si>
  <si>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</si>
  <si>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</si>
  <si>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</si>
  <si>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</si>
  <si>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</si>
  <si>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</si>
  <si>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</si>
  <si>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</si>
  <si>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</si>
  <si>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</si>
  <si>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</si>
  <si>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</si>
  <si>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</si>
  <si>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</si>
  <si>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</si>
  <si>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</si>
  <si>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</si>
  <si>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</si>
  <si>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</si>
  <si>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</si>
  <si>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</si>
  <si>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</si>
  <si>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</si>
  <si>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</si>
  <si>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</si>
  <si>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</si>
  <si>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</si>
  <si>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</si>
  <si>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</si>
  <si>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</si>
  <si>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</si>
  <si>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</si>
  <si>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</si>
  <si>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</si>
  <si>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</si>
  <si>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</si>
  <si>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</si>
  <si>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</si>
  <si>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</si>
  <si>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</si>
  <si>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</si>
  <si>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</si>
  <si>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</si>
  <si>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</si>
  <si>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</si>
  <si>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</si>
  <si>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</si>
  <si>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</si>
  <si>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</si>
  <si>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</si>
  <si>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</si>
  <si>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</si>
  <si>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</si>
  <si>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</si>
  <si>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</si>
  <si>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</si>
  <si>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</si>
  <si>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</si>
  <si>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</si>
  <si>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</si>
  <si>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</si>
  <si>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</si>
  <si>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</si>
  <si>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</si>
  <si>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</si>
  <si>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</si>
  <si>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</si>
  <si>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</si>
  <si>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</si>
  <si>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</si>
  <si>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</si>
  <si>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</si>
  <si>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</si>
  <si>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</si>
  <si>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</si>
  <si>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</si>
  <si>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</si>
  <si>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</si>
  <si>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</si>
  <si>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</si>
  <si>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</si>
  <si>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</si>
  <si>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</si>
  <si>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</si>
  <si>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</si>
  <si>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</si>
  <si>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</si>
  <si>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</si>
  <si>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</si>
  <si>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</si>
  <si>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</si>
  <si>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</si>
  <si>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</si>
  <si>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</si>
  <si>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</si>
  <si>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</si>
  <si>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</si>
  <si>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</si>
  <si>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</si>
  <si>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</si>
  <si>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</si>
  <si>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</si>
  <si>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</si>
  <si>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</si>
  <si>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</si>
  <si>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</si>
  <si>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</si>
  <si>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</si>
  <si>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</si>
  <si>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</si>
  <si>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</si>
  <si>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</si>
  <si>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</si>
  <si>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</si>
  <si>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</si>
  <si>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</si>
  <si>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</si>
  <si>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</si>
  <si>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</si>
  <si>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</si>
  <si>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</si>
  <si>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</si>
  <si>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</si>
  <si>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</si>
  <si>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</si>
  <si>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</si>
  <si>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</si>
  <si>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</si>
  <si>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</si>
  <si>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</si>
  <si>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</si>
  <si>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</si>
  <si>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</si>
  <si>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</si>
  <si>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</si>
  <si>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</si>
  <si>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</si>
  <si>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</si>
  <si>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</si>
  <si>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</si>
  <si>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</si>
  <si>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</si>
  <si>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</si>
  <si>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</si>
  <si>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</si>
  <si>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</si>
  <si>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</si>
  <si>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</si>
  <si>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</si>
  <si>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</si>
  <si>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</si>
  <si>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</si>
  <si>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</si>
  <si>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</si>
  <si>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</si>
  <si>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</si>
  <si>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</si>
  <si>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</si>
  <si>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</si>
  <si>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</si>
  <si>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</si>
  <si>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</si>
  <si>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</si>
  <si>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</si>
  <si>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</si>
  <si>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</si>
  <si>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</si>
  <si>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</si>
  <si>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</si>
  <si>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</si>
  <si>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</si>
  <si>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</si>
  <si>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</si>
  <si>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</si>
  <si>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</si>
  <si>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</si>
  <si>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</si>
  <si>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</si>
  <si>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</si>
  <si>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</si>
  <si>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</si>
  <si>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</si>
  <si>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</si>
  <si>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</si>
  <si>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</si>
  <si>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</si>
  <si>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</si>
  <si>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</si>
  <si>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</si>
  <si>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</si>
  <si>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</si>
  <si>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</si>
  <si>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</si>
  <si>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</si>
  <si>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</si>
  <si>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</si>
  <si>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</si>
  <si>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</si>
  <si>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</si>
  <si>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</si>
  <si>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</si>
  <si>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</si>
  <si>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</si>
  <si>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</si>
  <si>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</si>
  <si>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</si>
  <si>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</si>
  <si>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</si>
  <si>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</si>
  <si>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</si>
  <si>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</si>
  <si>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</si>
  <si>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</si>
  <si>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</si>
  <si>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</si>
  <si>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</si>
  <si>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</si>
  <si>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</si>
  <si>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</si>
  <si>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</si>
  <si>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</si>
  <si>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</si>
  <si>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</si>
  <si>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</si>
  <si>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</si>
  <si>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</si>
  <si>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</si>
  <si>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</si>
  <si>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</si>
  <si>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</si>
  <si>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</si>
  <si>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</si>
  <si>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</si>
  <si>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</si>
  <si>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</si>
  <si>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</si>
  <si>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</si>
  <si>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</si>
  <si>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</si>
  <si>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</si>
  <si>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</si>
  <si>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</si>
  <si>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</si>
  <si>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</si>
  <si>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</si>
  <si>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</si>
  <si>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</si>
  <si>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</si>
  <si>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</si>
  <si>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</si>
  <si>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</si>
  <si>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</si>
  <si>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</si>
  <si>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</si>
  <si>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</si>
  <si>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</si>
  <si>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</si>
  <si>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</si>
  <si>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</si>
  <si>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</si>
  <si>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</si>
  <si>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</si>
  <si>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</si>
  <si>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</si>
  <si>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</si>
  <si>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</si>
  <si>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</si>
  <si>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</si>
  <si>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</si>
  <si>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</si>
  <si>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</si>
  <si>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</si>
  <si>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</si>
  <si>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</si>
  <si>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</si>
  <si>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</si>
  <si>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</si>
  <si>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</si>
  <si>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</si>
  <si>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</si>
  <si>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</si>
  <si>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</si>
  <si>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</si>
  <si>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</si>
  <si>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</si>
  <si>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</si>
  <si>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</si>
  <si>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</si>
  <si>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</si>
  <si>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</si>
  <si>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</si>
  <si>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</si>
  <si>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</si>
  <si>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</si>
  <si>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</si>
  <si>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</si>
  <si>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</si>
  <si>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</si>
  <si>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</si>
  <si>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</si>
  <si>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</si>
  <si>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</si>
  <si>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</si>
  <si>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</si>
  <si>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</si>
  <si>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</si>
  <si>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</si>
  <si>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</si>
  <si>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</si>
  <si>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</si>
  <si>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</si>
  <si>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</si>
  <si>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</si>
  <si>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</si>
  <si>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</si>
  <si>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</si>
  <si>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</si>
  <si>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</si>
  <si>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</si>
  <si>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</si>
  <si>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</si>
  <si>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</si>
  <si>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</si>
  <si>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</si>
  <si>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</si>
  <si>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</si>
  <si>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</si>
  <si>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</si>
  <si>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</si>
  <si>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</si>
  <si>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</si>
  <si>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</si>
  <si>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</si>
  <si>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</si>
  <si>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</si>
  <si>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</si>
  <si>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</si>
  <si>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</si>
  <si>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</si>
  <si>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</si>
  <si>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</si>
  <si>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</si>
  <si>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</si>
  <si>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</si>
  <si>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</si>
  <si>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</si>
  <si>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</si>
  <si>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</si>
  <si>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</si>
  <si>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</si>
  <si>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</si>
  <si>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</si>
  <si>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</si>
  <si>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</si>
  <si>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</si>
  <si>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</si>
  <si>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</si>
  <si>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</si>
  <si>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</si>
  <si>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</si>
  <si>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</si>
  <si>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</si>
  <si>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</si>
  <si>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</si>
  <si>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</si>
  <si>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</si>
  <si>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</si>
  <si>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</si>
  <si>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</si>
  <si>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</si>
  <si>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</si>
  <si>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</si>
  <si>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</si>
  <si>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</si>
  <si>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</si>
  <si>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</si>
  <si>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</si>
  <si>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</si>
  <si>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</si>
  <si>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</si>
  <si>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</si>
  <si>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</si>
  <si>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</si>
  <si>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</si>
  <si>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</si>
  <si>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</si>
  <si>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</si>
  <si>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</si>
  <si>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</si>
  <si>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</si>
  <si>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</si>
  <si>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</si>
  <si>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</si>
  <si>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</si>
  <si>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</si>
  <si>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</si>
  <si>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</si>
  <si>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</si>
  <si>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</si>
  <si>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</si>
  <si>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</si>
  <si>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</si>
  <si>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</si>
  <si>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</si>
  <si>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</si>
  <si>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</si>
  <si>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</si>
  <si>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</si>
  <si>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</si>
  <si>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</si>
  <si>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</si>
  <si>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</si>
  <si>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</si>
  <si>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</si>
  <si>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</si>
  <si>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</si>
  <si>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</si>
  <si>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</si>
  <si>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</si>
  <si>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</si>
  <si>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</si>
  <si>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</si>
  <si>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</si>
  <si>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</si>
  <si>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</si>
  <si>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</si>
  <si>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</si>
  <si>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</si>
  <si>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</si>
  <si>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</si>
  <si>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</si>
  <si>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</si>
  <si>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</si>
  <si>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</si>
  <si>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</si>
  <si>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</si>
  <si>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</si>
  <si>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</si>
  <si>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</si>
  <si>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</si>
  <si>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</si>
  <si>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</si>
  <si>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</si>
  <si>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</si>
  <si>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</si>
  <si>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</si>
  <si>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</si>
  <si>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</si>
  <si>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</si>
  <si>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</si>
  <si>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</si>
  <si>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</si>
  <si>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</si>
  <si>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</si>
  <si>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</si>
  <si>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</si>
  <si>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</si>
  <si>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</si>
  <si>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</si>
  <si>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</si>
  <si>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</si>
  <si>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</si>
  <si>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</si>
  <si>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</si>
  <si>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</si>
  <si>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</si>
  <si>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</si>
  <si>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</si>
  <si>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</si>
  <si>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</si>
  <si>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</si>
  <si>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</si>
  <si>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</si>
  <si>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</si>
  <si>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</si>
  <si>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</si>
  <si>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</si>
  <si>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</si>
  <si>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</si>
  <si>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</si>
  <si>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</si>
  <si>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</si>
  <si>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</si>
  <si>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</si>
  <si>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</si>
  <si>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</si>
  <si>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</si>
  <si>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</si>
  <si>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</si>
  <si>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</si>
  <si>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</si>
  <si>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</si>
  <si>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</si>
  <si>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</si>
  <si>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</si>
  <si>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</si>
  <si>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</si>
  <si>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</si>
  <si>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</si>
  <si>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</si>
  <si>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</si>
  <si>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</si>
  <si>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</si>
  <si>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</si>
  <si>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</si>
  <si>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</si>
  <si>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</si>
  <si>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</si>
  <si>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</si>
  <si>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</si>
  <si>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</si>
  <si>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</si>
  <si>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</si>
  <si>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</si>
  <si>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</si>
  <si>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</si>
  <si>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</si>
  <si>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</si>
  <si>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</si>
  <si>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</si>
  <si>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</si>
  <si>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</si>
  <si>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</si>
  <si>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</si>
  <si>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</si>
  <si>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</si>
  <si>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</si>
  <si>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</si>
  <si>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</si>
  <si>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</si>
  <si>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</si>
  <si>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</si>
  <si>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</si>
  <si>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</si>
  <si>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</si>
  <si>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</si>
  <si>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</si>
  <si>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</si>
  <si>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</si>
  <si>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</si>
  <si>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</si>
  <si>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</si>
  <si>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</si>
  <si>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</si>
  <si>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</si>
  <si>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</si>
  <si>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</si>
  <si>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</si>
  <si>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</si>
  <si>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</si>
  <si>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</si>
  <si>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</si>
  <si>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</si>
  <si>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</si>
  <si>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</si>
  <si>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</si>
  <si>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</si>
  <si>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</si>
  <si>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</si>
  <si>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</si>
  <si>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</si>
  <si>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</si>
  <si>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</si>
  <si>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</si>
  <si>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</si>
  <si>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</si>
  <si>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</si>
  <si>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</si>
  <si>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</si>
  <si>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</si>
  <si>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</si>
  <si>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</si>
  <si>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</si>
  <si>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</si>
  <si>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</si>
  <si>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</si>
  <si>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</si>
  <si>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</si>
  <si>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</si>
  <si>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</si>
  <si>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</si>
  <si>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</si>
  <si>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</si>
  <si>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</si>
  <si>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</si>
  <si>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</si>
  <si>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</si>
  <si>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</si>
  <si>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</si>
  <si>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</si>
  <si>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</si>
  <si>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</si>
  <si>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</si>
  <si>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</si>
  <si>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</si>
  <si>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</si>
  <si>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</si>
  <si>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</si>
  <si>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</si>
  <si>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</si>
  <si>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</si>
  <si>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</si>
  <si>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</si>
  <si>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</si>
  <si>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</si>
  <si>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</si>
  <si>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</si>
  <si>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</si>
  <si>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</si>
  <si>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</si>
  <si>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</si>
  <si>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</si>
  <si>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</si>
  <si>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</si>
  <si>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</si>
  <si>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</si>
  <si>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</si>
  <si>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</si>
  <si>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</si>
  <si>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</si>
  <si>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</si>
  <si>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</si>
  <si>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</si>
  <si>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</si>
  <si>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</si>
  <si>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</si>
  <si>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</si>
  <si>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</si>
  <si>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</si>
  <si>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</si>
  <si>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</si>
  <si>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</si>
  <si>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</si>
  <si>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</si>
  <si>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</si>
  <si>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</si>
  <si>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</si>
  <si>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</si>
  <si>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</si>
  <si>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</si>
  <si>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</si>
  <si>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</si>
  <si>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</si>
  <si>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</si>
  <si>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</si>
  <si>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</si>
  <si>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</si>
  <si>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</si>
  <si>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</si>
  <si>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</si>
  <si>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</si>
  <si>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</si>
  <si>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</si>
  <si>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</si>
  <si>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</si>
  <si>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</si>
  <si>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</si>
  <si>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</si>
  <si>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</si>
  <si>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</si>
  <si>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</si>
  <si>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</si>
  <si>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</si>
  <si>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</si>
  <si>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</si>
  <si>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</si>
  <si>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</si>
  <si>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</si>
  <si>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</si>
  <si>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</si>
  <si>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</si>
  <si>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</si>
  <si>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</si>
  <si>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</si>
  <si>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</si>
  <si>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</si>
  <si>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</si>
  <si>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</si>
  <si>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</si>
  <si>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</si>
  <si>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</si>
  <si>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</si>
  <si>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</si>
  <si>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</si>
  <si>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</si>
  <si>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</si>
  <si>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</si>
  <si>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</si>
  <si>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</si>
  <si>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</si>
  <si>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</si>
  <si>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</si>
  <si>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</si>
  <si>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</si>
  <si>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</si>
  <si>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</si>
  <si>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</si>
  <si>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</si>
  <si>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</si>
  <si>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</si>
  <si>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</si>
  <si>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</si>
  <si>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</si>
  <si>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</si>
  <si>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</si>
  <si>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</si>
  <si>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</si>
  <si>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</si>
  <si>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</si>
  <si>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</si>
  <si>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</si>
  <si>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</si>
  <si>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</si>
  <si>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</si>
  <si>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</si>
  <si>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</si>
  <si>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</si>
  <si>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</si>
  <si>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</si>
  <si>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</si>
  <si>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</si>
  <si>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</si>
  <si>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</si>
  <si>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</si>
  <si>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</si>
  <si>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</si>
  <si>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</si>
  <si>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</si>
  <si>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</si>
  <si>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</si>
  <si>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</si>
  <si>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</si>
  <si>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</si>
  <si>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</si>
  <si>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</si>
  <si>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</si>
  <si>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</si>
  <si>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</si>
  <si>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</si>
  <si>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</si>
  <si>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</si>
  <si>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</si>
  <si>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</si>
  <si>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</si>
  <si>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</si>
  <si>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</si>
  <si>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</si>
  <si>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</si>
  <si>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</si>
  <si>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</si>
  <si>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</si>
  <si>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</si>
  <si>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</si>
  <si>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</si>
  <si>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</si>
  <si>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</si>
  <si>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</si>
  <si>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</si>
  <si>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</si>
  <si>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</si>
  <si>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</si>
  <si>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</si>
  <si>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</si>
  <si>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</si>
  <si>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</si>
  <si>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</si>
  <si>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</si>
  <si>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</si>
  <si>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</si>
  <si>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</si>
  <si>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</si>
  <si>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</si>
  <si>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</si>
  <si>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</si>
  <si>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</si>
  <si>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</si>
  <si>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</si>
  <si>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</si>
  <si>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</si>
  <si>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</si>
  <si>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</si>
  <si>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</si>
  <si>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</si>
  <si>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</si>
  <si>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</si>
  <si>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</si>
  <si>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</si>
  <si>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</si>
  <si>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</si>
  <si>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</si>
  <si>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</si>
  <si>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</si>
  <si>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</si>
  <si>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</si>
  <si>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</si>
  <si>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</si>
  <si>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</si>
  <si>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</si>
  <si>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</si>
  <si>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</si>
  <si>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</si>
  <si>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</si>
  <si>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</si>
  <si>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</si>
  <si>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</si>
  <si>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</si>
  <si>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</si>
  <si>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</si>
  <si>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</si>
  <si>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</si>
  <si>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</si>
  <si>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</si>
  <si>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</si>
  <si>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</si>
  <si>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</si>
  <si>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</si>
  <si>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</si>
  <si>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</si>
  <si>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</si>
  <si>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</si>
  <si>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</si>
  <si>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</si>
  <si>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</si>
  <si>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</si>
  <si>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</si>
  <si>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</si>
  <si>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</si>
  <si>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</si>
  <si>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</si>
  <si>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</si>
  <si>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</si>
  <si>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</si>
  <si>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</si>
  <si>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</si>
  <si>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</si>
  <si>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</si>
  <si>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</si>
  <si>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</si>
  <si>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</si>
  <si>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</si>
  <si>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</si>
  <si>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</si>
  <si>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</si>
  <si>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</si>
  <si>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</si>
  <si>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</si>
  <si>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</si>
  <si>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</si>
  <si>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</si>
  <si>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</si>
  <si>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</si>
  <si>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</si>
  <si>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</si>
  <si>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</si>
  <si>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</si>
  <si>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</si>
  <si>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</si>
  <si>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</si>
  <si>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</si>
  <si>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</si>
  <si>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</si>
  <si>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</si>
  <si>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</si>
  <si>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</si>
  <si>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</si>
  <si>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</si>
  <si>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</si>
  <si>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</si>
  <si>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</si>
  <si>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</si>
  <si>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</si>
  <si>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</si>
  <si>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</si>
  <si>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</si>
  <si>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</si>
  <si>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</si>
  <si>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</si>
  <si>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</si>
  <si>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</si>
  <si>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</si>
  <si>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</si>
  <si>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</si>
  <si>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</si>
  <si>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</si>
  <si>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</si>
  <si>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</si>
  <si>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</si>
  <si>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</si>
  <si>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</si>
  <si>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</si>
  <si>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</si>
  <si>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</si>
  <si>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</si>
  <si>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</si>
  <si>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</si>
  <si>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</si>
  <si>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</si>
  <si>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</si>
  <si>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</si>
  <si>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</si>
  <si>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</si>
  <si>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</si>
  <si>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</si>
  <si>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</si>
  <si>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</si>
  <si>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</si>
  <si>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</si>
  <si>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</si>
  <si>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</si>
  <si>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</si>
  <si>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</si>
  <si>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</si>
  <si>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</si>
  <si>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</si>
  <si>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</si>
  <si>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</si>
  <si>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</si>
  <si>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</si>
  <si>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</si>
  <si>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</si>
  <si>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</si>
  <si>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</si>
  <si>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</si>
  <si>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</si>
  <si>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</si>
  <si>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</si>
  <si>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</si>
  <si>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</si>
  <si>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</si>
  <si>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</si>
  <si>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</si>
  <si>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</si>
  <si>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</si>
  <si>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</si>
  <si>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</si>
  <si>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</si>
  <si>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</si>
  <si>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</si>
  <si>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</si>
  <si>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</si>
  <si>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</si>
  <si>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</si>
  <si>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</si>
  <si>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</si>
  <si>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</si>
  <si>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</si>
  <si>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</si>
  <si>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</si>
  <si>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</si>
  <si>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</si>
  <si>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</si>
  <si>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</si>
  <si>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</si>
  <si>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</si>
  <si>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</si>
  <si>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</si>
  <si>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</si>
  <si>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</si>
  <si>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</si>
  <si>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</si>
  <si>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</si>
  <si>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</si>
  <si>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</si>
  <si>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</si>
  <si>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</si>
  <si>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</si>
  <si>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</si>
  <si>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</si>
  <si>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</si>
  <si>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</si>
  <si>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</si>
  <si>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</si>
  <si>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</si>
  <si>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</si>
  <si>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</si>
  <si>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</si>
  <si>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</si>
  <si>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</si>
  <si>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</si>
  <si>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</si>
  <si>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</si>
  <si>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</si>
  <si>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</si>
  <si>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</si>
  <si>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</si>
  <si>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</si>
  <si>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</si>
  <si>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</si>
  <si>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</si>
  <si>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</si>
  <si>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</si>
  <si>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</si>
  <si>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</si>
  <si>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</si>
  <si>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</si>
  <si>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</si>
  <si>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</si>
  <si>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</si>
  <si>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</si>
  <si>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</si>
  <si>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</si>
  <si>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</si>
  <si>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</si>
  <si>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</si>
  <si>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</si>
  <si>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</si>
  <si>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</si>
  <si>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</si>
  <si>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</si>
  <si>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</si>
  <si>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</si>
  <si>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</si>
  <si>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</si>
  <si>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</si>
  <si>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</si>
  <si>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</si>
  <si>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</si>
  <si>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</si>
  <si>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</si>
  <si>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</si>
  <si>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</si>
  <si>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</si>
  <si>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</si>
  <si>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</si>
  <si>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</si>
  <si>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</si>
  <si>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</si>
  <si>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</si>
  <si>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</si>
  <si>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</si>
  <si>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</si>
  <si>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</si>
  <si>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</si>
  <si>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</si>
  <si>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</si>
  <si>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</si>
  <si>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</si>
  <si>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</si>
  <si>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</si>
  <si>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</si>
  <si>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</si>
  <si>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</si>
  <si>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</si>
  <si>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</si>
  <si>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</si>
  <si>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</si>
  <si>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</si>
  <si>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</si>
  <si>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</si>
  <si>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</si>
  <si>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</si>
  <si>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</si>
  <si>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</si>
  <si>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</si>
  <si>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</si>
  <si>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</si>
  <si>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</si>
  <si>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</si>
  <si>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</si>
  <si>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</si>
  <si>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</si>
  <si>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</si>
  <si>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</si>
  <si>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</si>
  <si>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</si>
  <si>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</si>
  <si>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</si>
  <si>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</si>
  <si>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</si>
  <si>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</si>
  <si>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</si>
  <si>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</si>
  <si>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</si>
  <si>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</si>
  <si>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</si>
  <si>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</si>
  <si>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</si>
  <si>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</si>
  <si>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</si>
  <si>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</si>
  <si>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</si>
  <si>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</si>
  <si>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</si>
  <si>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</si>
  <si>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</si>
  <si>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</si>
  <si>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</si>
  <si>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</si>
  <si>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</si>
  <si>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</si>
  <si>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</si>
  <si>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</si>
  <si>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</si>
  <si>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</si>
  <si>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</si>
  <si>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</si>
  <si>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</si>
  <si>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</si>
  <si>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</si>
  <si>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</si>
  <si>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</si>
  <si>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</si>
  <si>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</si>
  <si>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</si>
  <si>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</si>
  <si>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</si>
  <si>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</si>
  <si>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</si>
  <si>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</si>
  <si>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</si>
  <si>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</si>
  <si>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</si>
  <si>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</si>
  <si>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</si>
  <si>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</si>
  <si>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</si>
  <si>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</si>
  <si>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</si>
  <si>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</si>
  <si>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</si>
  <si>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</si>
  <si>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</si>
  <si>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</si>
  <si>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</si>
  <si>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</si>
  <si>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</si>
  <si>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</si>
  <si>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</si>
  <si>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</si>
  <si>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</si>
  <si>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</si>
  <si>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</si>
  <si>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</si>
  <si>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</si>
  <si>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</si>
  <si>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</si>
  <si>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</si>
  <si>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</si>
  <si>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</si>
  <si>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</si>
  <si>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</si>
  <si>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</si>
  <si>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</si>
  <si>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</si>
  <si>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</si>
  <si>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</si>
  <si>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</si>
  <si>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</si>
  <si>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</si>
  <si>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</si>
  <si>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</si>
  <si>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</si>
  <si>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</si>
  <si>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</si>
  <si>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</si>
  <si>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</si>
  <si>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</si>
  <si>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</si>
  <si>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</si>
  <si>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</si>
  <si>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</si>
  <si>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</si>
  <si>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</si>
  <si>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</si>
  <si>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</si>
  <si>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</si>
  <si>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</si>
  <si>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</si>
  <si>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</si>
  <si>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</si>
  <si>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</si>
  <si>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</si>
  <si>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</si>
  <si>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</si>
  <si>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</si>
  <si>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</si>
  <si>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</si>
  <si>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</si>
  <si>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</si>
  <si>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</si>
  <si>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</si>
  <si>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</si>
  <si>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</si>
  <si>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</si>
  <si>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</si>
  <si>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</si>
  <si>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</si>
  <si>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</si>
  <si>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</si>
  <si>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</si>
  <si>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</si>
  <si>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</si>
  <si>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</si>
  <si>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</si>
  <si>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</si>
  <si>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</si>
  <si>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</si>
  <si>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</si>
  <si>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</si>
  <si>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</si>
  <si>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</si>
  <si>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</si>
  <si>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</si>
  <si>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</si>
  <si>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</si>
  <si>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</si>
  <si>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</si>
  <si>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</si>
  <si>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</si>
  <si>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</si>
  <si>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</si>
  <si>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</si>
  <si>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</si>
  <si>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</si>
  <si>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</si>
  <si>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</si>
  <si>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</si>
  <si>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</si>
  <si>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</si>
  <si>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</si>
  <si>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</si>
  <si>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</si>
  <si>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</si>
  <si>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</si>
  <si>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</si>
  <si>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</si>
  <si>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</si>
  <si>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</si>
  <si>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</si>
  <si>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</si>
  <si>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</si>
  <si>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</si>
  <si>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</si>
  <si>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</si>
  <si>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</si>
  <si>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</si>
  <si>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</si>
  <si>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</si>
  <si>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</si>
  <si>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</si>
  <si>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</si>
  <si>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</si>
  <si>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</si>
  <si>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</si>
  <si>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</si>
  <si>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</si>
  <si>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</si>
  <si>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</si>
  <si>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</si>
  <si>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</si>
  <si>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</si>
  <si>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</si>
  <si>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</si>
  <si>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</si>
  <si>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</si>
  <si>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</si>
  <si>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</si>
  <si>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</si>
  <si>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</si>
  <si>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</si>
  <si>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</si>
  <si>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</si>
  <si>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</si>
  <si>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</si>
  <si>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</si>
  <si>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</si>
  <si>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</si>
  <si>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</si>
  <si>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</si>
  <si>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</si>
  <si>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</si>
  <si>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</si>
  <si>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</si>
  <si>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</si>
  <si>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</si>
  <si>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</si>
  <si>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</si>
  <si>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</si>
  <si>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</si>
  <si>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</si>
  <si>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</si>
  <si>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</si>
  <si>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</si>
  <si>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</si>
  <si>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</si>
  <si>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</si>
  <si>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</si>
  <si>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</si>
  <si>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</si>
  <si>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</si>
  <si>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</si>
  <si>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</si>
  <si>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</si>
  <si>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</si>
  <si>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</si>
  <si>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</si>
  <si>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</si>
  <si>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</si>
  <si>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</si>
  <si>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</si>
  <si>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</si>
  <si>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</si>
  <si>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</si>
  <si>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</si>
  <si>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</si>
  <si>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</si>
  <si>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</si>
  <si>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</si>
  <si>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</si>
  <si>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</si>
  <si>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</si>
  <si>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</si>
  <si>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</si>
  <si>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</si>
  <si>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</si>
  <si>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</si>
  <si>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</si>
  <si>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</si>
  <si>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</si>
  <si>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</si>
  <si>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</si>
  <si>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</si>
  <si>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</si>
  <si>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</si>
  <si>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</si>
  <si>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</si>
  <si>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</si>
  <si>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</si>
  <si>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</si>
  <si>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</si>
  <si>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</si>
  <si>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</si>
  <si>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</si>
  <si>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</si>
  <si>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</si>
  <si>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</si>
  <si>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</si>
  <si>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</si>
  <si>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</si>
  <si>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</si>
  <si>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</si>
  <si>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</si>
  <si>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</si>
  <si>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</si>
  <si>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</si>
  <si>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</si>
  <si>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</si>
  <si>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</si>
  <si>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</si>
  <si>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</si>
  <si>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</si>
  <si>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</si>
  <si>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</si>
  <si>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</si>
  <si>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</si>
  <si>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</si>
  <si>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</si>
  <si>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</si>
  <si>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</si>
  <si>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</si>
  <si>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</si>
  <si>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</si>
  <si>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</si>
  <si>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</si>
  <si>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</si>
  <si>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</si>
  <si>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</si>
  <si>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</si>
  <si>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</si>
  <si>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</si>
  <si>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</si>
  <si>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</si>
  <si>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</si>
  <si>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</si>
  <si>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</si>
  <si>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</si>
  <si>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</si>
  <si>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</si>
  <si>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</si>
  <si>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</si>
  <si>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</si>
  <si>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</si>
  <si>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</si>
  <si>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</si>
  <si>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</si>
  <si>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</si>
  <si>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</si>
  <si>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</si>
  <si>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</si>
  <si>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</si>
  <si>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</si>
  <si>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</si>
  <si>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</si>
  <si>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</si>
  <si>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</si>
  <si>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</si>
  <si>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</si>
  <si>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</si>
  <si>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</si>
  <si>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</si>
  <si>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</si>
  <si>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</si>
  <si>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</si>
  <si>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</si>
  <si>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</si>
  <si>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</si>
  <si>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</si>
  <si>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</si>
  <si>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</si>
  <si>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</si>
  <si>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</si>
  <si>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</si>
  <si>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</si>
  <si>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</si>
  <si>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</si>
  <si>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</si>
  <si>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</si>
  <si>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</si>
  <si>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</si>
  <si>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</si>
  <si>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</si>
  <si>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</si>
  <si>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</si>
  <si>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</si>
  <si>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</si>
  <si>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</si>
  <si>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</si>
  <si>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</si>
  <si>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</si>
  <si>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</si>
  <si>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</si>
  <si>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</si>
  <si>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</si>
  <si>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</si>
  <si>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</si>
  <si>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</si>
  <si>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</si>
  <si>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</si>
  <si>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</si>
  <si>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</si>
  <si>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</si>
  <si>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</si>
  <si>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</si>
  <si>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</si>
  <si>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</si>
  <si>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</si>
  <si>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</si>
  <si>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</si>
  <si>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</si>
  <si>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</si>
  <si>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</si>
  <si>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</si>
  <si>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</si>
  <si>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</si>
  <si>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</si>
  <si>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</si>
  <si>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</si>
  <si>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</si>
  <si>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</si>
  <si>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</si>
  <si>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</si>
  <si>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</si>
  <si>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</si>
  <si>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</si>
  <si>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</si>
  <si>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</si>
  <si>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</si>
  <si>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</si>
  <si>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</si>
  <si>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</si>
  <si>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</si>
  <si>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</si>
  <si>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</si>
  <si>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</si>
  <si>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</si>
  <si>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</si>
  <si>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</si>
  <si>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</si>
  <si>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</si>
  <si>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</si>
  <si>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</si>
  <si>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</si>
  <si>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</si>
  <si>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</si>
  <si>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</si>
  <si>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</si>
  <si>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</si>
  <si>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</si>
  <si>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</si>
  <si>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</si>
  <si>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</si>
  <si>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</si>
  <si>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</si>
  <si>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</si>
  <si>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</si>
  <si>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</si>
  <si>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</si>
  <si>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</si>
  <si>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</si>
  <si>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</si>
  <si>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</si>
  <si>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</si>
  <si>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</si>
  <si>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</si>
  <si>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</si>
  <si>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</si>
  <si>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</si>
  <si>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</si>
  <si>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</si>
  <si>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</si>
  <si>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</si>
  <si>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</si>
  <si>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</si>
  <si>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</si>
  <si>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</si>
  <si>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</si>
  <si>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</si>
  <si>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</si>
  <si>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</si>
  <si>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</si>
  <si>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</si>
  <si>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</si>
  <si>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</si>
  <si>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</si>
  <si>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</si>
  <si>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</si>
  <si>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</si>
  <si>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</si>
  <si>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</si>
  <si>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</si>
  <si>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</si>
  <si>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</si>
  <si>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</si>
  <si>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</si>
  <si>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</si>
  <si>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</si>
  <si>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</si>
  <si>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</si>
  <si>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</si>
  <si>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</si>
  <si>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</si>
  <si>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</si>
  <si>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</si>
  <si>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</si>
  <si>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</si>
  <si>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</si>
  <si>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</si>
  <si>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</si>
  <si>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</si>
  <si>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</si>
  <si>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</si>
  <si>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</si>
  <si>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</si>
  <si>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</si>
  <si>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</si>
  <si>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</si>
  <si>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</si>
  <si>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</si>
  <si>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</si>
  <si>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</si>
  <si>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</si>
  <si>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</si>
  <si>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</si>
  <si>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</si>
  <si>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</si>
  <si>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</si>
  <si>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</si>
  <si>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</si>
  <si>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</si>
  <si>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</si>
  <si>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</si>
  <si>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</si>
  <si>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</si>
  <si>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</si>
  <si>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</si>
  <si>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</si>
  <si>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</si>
  <si>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</si>
  <si>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</si>
  <si>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</si>
  <si>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</si>
  <si>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</si>
  <si>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</si>
  <si>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</si>
  <si>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</si>
  <si>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</si>
  <si>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</si>
  <si>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</si>
  <si>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</si>
  <si>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</si>
  <si>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</si>
  <si>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</si>
  <si>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</si>
  <si>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</si>
  <si>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</si>
  <si>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</si>
  <si>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</si>
  <si>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</si>
  <si>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</si>
  <si>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</si>
  <si>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</si>
  <si>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</si>
  <si>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</si>
  <si>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</si>
  <si>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</si>
  <si>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</si>
  <si>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</si>
  <si>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</si>
  <si>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</si>
  <si>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</si>
  <si>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</si>
  <si>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</si>
  <si>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</si>
  <si>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</si>
  <si>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</si>
  <si>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</si>
  <si>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</si>
  <si>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</si>
  <si>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</si>
  <si>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</si>
  <si>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</si>
  <si>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</si>
  <si>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</si>
  <si>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</si>
  <si>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</si>
  <si>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</si>
  <si>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</si>
  <si>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</si>
  <si>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</si>
  <si>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</si>
  <si>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</si>
  <si>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</si>
  <si>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</si>
  <si>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</si>
  <si>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</si>
  <si>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</si>
  <si>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</si>
  <si>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</si>
  <si>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</si>
  <si>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</si>
  <si>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</si>
  <si>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</si>
  <si>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</si>
  <si>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</si>
  <si>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</si>
  <si>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</si>
  <si>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</si>
  <si>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</si>
  <si>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</si>
  <si>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</si>
  <si>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</si>
  <si>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</si>
  <si>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</si>
  <si>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</si>
  <si>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</si>
  <si>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</si>
  <si>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</si>
  <si>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</si>
  <si>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</si>
  <si>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</si>
  <si>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</si>
  <si>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</si>
  <si>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</si>
  <si>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</si>
  <si>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</si>
  <si>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</si>
  <si>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</si>
  <si>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</si>
  <si>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</si>
  <si>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</si>
  <si>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</si>
  <si>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</si>
  <si>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</si>
  <si>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</si>
  <si>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</si>
  <si>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</si>
  <si>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</si>
  <si>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</si>
  <si>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</si>
  <si>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</si>
  <si>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</si>
  <si>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</si>
  <si>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</si>
  <si>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</si>
  <si>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</si>
  <si>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</si>
  <si>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</si>
  <si>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</si>
  <si>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</si>
  <si>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</si>
  <si>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</si>
  <si>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</si>
  <si>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</si>
  <si>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</si>
  <si>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</si>
  <si>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</si>
  <si>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</si>
  <si>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</si>
  <si>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</si>
  <si>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</si>
  <si>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</si>
  <si>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</si>
  <si>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</si>
  <si>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</si>
  <si>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</si>
  <si>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</si>
  <si>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</si>
  <si>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</si>
  <si>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</si>
  <si>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</si>
  <si>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</si>
  <si>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</si>
  <si>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</si>
  <si>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</si>
  <si>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</si>
  <si>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</si>
  <si>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</si>
  <si>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</si>
  <si>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</si>
  <si>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</si>
  <si>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</si>
  <si>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</si>
  <si>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</si>
  <si>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</si>
  <si>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</si>
  <si>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</si>
  <si>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</si>
  <si>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</si>
  <si>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</si>
  <si>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</si>
  <si>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</si>
  <si>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</si>
  <si>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</si>
  <si>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</si>
  <si>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</si>
  <si>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</si>
  <si>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</si>
  <si>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</si>
  <si>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</si>
  <si>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</si>
  <si>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</si>
  <si>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</si>
  <si>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</si>
  <si>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</si>
  <si>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</si>
  <si>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</si>
  <si>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</si>
  <si>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</si>
  <si>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</si>
  <si>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</si>
  <si>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</si>
  <si>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</si>
  <si>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</si>
  <si>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</si>
  <si>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</si>
  <si>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</si>
  <si>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</si>
  <si>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</si>
  <si>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</si>
  <si>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</si>
  <si>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</si>
  <si>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</si>
  <si>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</si>
  <si>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</si>
  <si>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</si>
  <si>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</si>
  <si>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</si>
  <si>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</si>
  <si>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</si>
  <si>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</si>
  <si>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</si>
  <si>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</si>
  <si>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</si>
  <si>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</si>
  <si>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</si>
  <si>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</si>
  <si>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</si>
  <si>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</si>
  <si>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</si>
  <si>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</si>
  <si>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</si>
  <si>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</si>
  <si>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</si>
  <si>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</si>
  <si>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</si>
  <si>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</si>
  <si>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</si>
  <si>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</si>
  <si>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</si>
  <si>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</si>
  <si>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</si>
  <si>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</si>
  <si>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</si>
  <si>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</si>
  <si>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</si>
  <si>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</si>
  <si>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</si>
  <si>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</si>
  <si>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</si>
  <si>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</si>
  <si>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</si>
  <si>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</si>
  <si>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</si>
  <si>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</si>
  <si>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</si>
  <si>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</si>
  <si>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</si>
  <si>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</si>
  <si>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</si>
  <si>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</si>
  <si>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</si>
  <si>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</si>
  <si>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</si>
  <si>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</si>
  <si>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</si>
  <si>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</si>
  <si>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</si>
  <si>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</si>
  <si>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</si>
  <si>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</si>
  <si>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</si>
  <si>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</si>
  <si>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</si>
  <si>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</si>
  <si>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</si>
  <si>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</si>
  <si>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</si>
  <si>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</si>
  <si>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</si>
  <si>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</si>
  <si>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</si>
  <si>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</si>
  <si>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</si>
  <si>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</si>
  <si>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</si>
  <si>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</si>
  <si>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</si>
  <si>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</si>
  <si>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</si>
  <si>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</si>
  <si>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</si>
  <si>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</si>
  <si>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</si>
  <si>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</si>
  <si>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</si>
  <si>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</si>
  <si>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</si>
  <si>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</si>
  <si>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</si>
  <si>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</si>
  <si>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</si>
  <si>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</si>
  <si>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</si>
  <si>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</si>
  <si>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</si>
  <si>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</si>
  <si>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</si>
  <si>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</si>
  <si>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</si>
  <si>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</si>
  <si>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</si>
  <si>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</si>
  <si>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</si>
  <si>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</si>
  <si>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</si>
  <si>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</si>
  <si>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</si>
  <si>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</si>
  <si>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</si>
  <si>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</si>
  <si>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</si>
  <si>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</si>
  <si>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</si>
  <si>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</si>
  <si>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</si>
  <si>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</si>
  <si>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</si>
  <si>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</si>
  <si>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</si>
  <si>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</si>
  <si>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</si>
  <si>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</si>
  <si>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</si>
  <si>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</si>
  <si>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</si>
  <si>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</si>
  <si>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</si>
  <si>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</si>
  <si>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</si>
  <si>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</si>
  <si>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</si>
  <si>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</si>
  <si>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</si>
  <si>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</si>
  <si>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</si>
  <si>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</si>
  <si>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</si>
  <si>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</si>
  <si>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</si>
  <si>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</si>
  <si>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</si>
  <si>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</si>
  <si>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</si>
  <si>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</si>
  <si>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</si>
  <si>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</si>
  <si>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</si>
  <si>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</si>
  <si>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</si>
  <si>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</si>
  <si>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</si>
  <si>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</si>
  <si>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</si>
  <si>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</si>
  <si>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</si>
  <si>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</si>
  <si>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</si>
  <si>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</si>
  <si>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</si>
  <si>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</si>
  <si>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</si>
  <si>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</si>
  <si>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</si>
  <si>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</si>
  <si>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</si>
  <si>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</si>
  <si>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</si>
  <si>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</si>
  <si>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</si>
  <si>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</si>
  <si>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</si>
  <si>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</si>
  <si>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</si>
  <si>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</si>
  <si>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</si>
  <si>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</si>
  <si>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</si>
  <si>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</si>
  <si>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</si>
  <si>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</si>
  <si>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</si>
  <si>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</si>
  <si>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</si>
  <si>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</si>
  <si>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</si>
  <si>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</si>
  <si>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</si>
  <si>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</si>
  <si>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</si>
  <si>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</si>
  <si>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</si>
  <si>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</si>
  <si>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</si>
  <si>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</si>
  <si>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</si>
  <si>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</si>
  <si>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</si>
  <si>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</si>
  <si>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</si>
  <si>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</si>
  <si>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</si>
  <si>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</si>
  <si>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</si>
  <si>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</si>
  <si>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</si>
  <si>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</si>
  <si>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</si>
  <si>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</si>
  <si>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</si>
  <si>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</si>
  <si>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</si>
  <si>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</si>
  <si>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</si>
  <si>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</si>
  <si>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</si>
  <si>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</si>
  <si>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</si>
  <si>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</si>
  <si>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</si>
  <si>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</si>
  <si>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</si>
  <si>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</si>
  <si>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</si>
  <si>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</si>
  <si>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</si>
  <si>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</si>
  <si>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</si>
  <si>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</si>
  <si>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</si>
  <si>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</si>
  <si>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</si>
  <si>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</si>
  <si>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</si>
  <si>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</si>
  <si>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</si>
  <si>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</si>
  <si>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</si>
  <si>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</si>
  <si>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</si>
  <si>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</si>
  <si>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</si>
  <si>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</si>
  <si>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</si>
  <si>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</si>
  <si>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</si>
  <si>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</si>
  <si>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</si>
  <si>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</si>
  <si>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</si>
  <si>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</si>
  <si>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</si>
  <si>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</si>
  <si>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</si>
  <si>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</si>
  <si>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</si>
  <si>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</si>
  <si>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</si>
  <si>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</si>
  <si>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</si>
  <si>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</si>
  <si>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</si>
  <si>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</si>
  <si>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</si>
  <si>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</si>
  <si>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</si>
  <si>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</si>
  <si>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</si>
  <si>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</si>
  <si>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</si>
  <si>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</si>
  <si>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</si>
  <si>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</si>
  <si>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</si>
  <si>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</si>
  <si>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</si>
  <si>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</si>
  <si>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</si>
  <si>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</si>
  <si>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</si>
  <si>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</si>
  <si>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</si>
  <si>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</si>
  <si>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</si>
  <si>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</si>
  <si>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</si>
  <si>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</si>
  <si>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</si>
  <si>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</si>
  <si>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</si>
  <si>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</si>
  <si>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</si>
  <si>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</si>
  <si>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</si>
  <si>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</si>
  <si>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</si>
  <si>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</si>
  <si>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</si>
  <si>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</si>
  <si>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</si>
  <si>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</si>
  <si>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</si>
  <si>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</si>
  <si>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</si>
  <si>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</si>
  <si>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</si>
  <si>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</si>
  <si>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</si>
  <si>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</si>
  <si>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</si>
  <si>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</si>
  <si>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</si>
  <si>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</si>
  <si>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</si>
  <si>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</si>
  <si>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</si>
  <si>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</si>
  <si>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</si>
  <si>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</si>
  <si>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</si>
  <si>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</si>
  <si>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</si>
  <si>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</si>
  <si>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</si>
  <si>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</si>
  <si>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</si>
  <si>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</si>
  <si>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</si>
  <si>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</si>
  <si>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</si>
  <si>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</si>
  <si>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</si>
  <si>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</si>
  <si>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</si>
  <si>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</si>
  <si>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</si>
  <si>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</si>
  <si>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</si>
  <si>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</si>
  <si>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</si>
  <si>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</si>
  <si>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</si>
  <si>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</si>
  <si>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</si>
  <si>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</si>
  <si>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</si>
  <si>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</si>
  <si>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</si>
  <si>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</si>
  <si>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</si>
  <si>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</si>
  <si>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</si>
  <si>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</si>
  <si>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</si>
  <si>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</si>
  <si>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</si>
  <si>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</si>
  <si>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</si>
  <si>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</si>
  <si>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</si>
  <si>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</si>
  <si>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</si>
  <si>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</si>
  <si>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</si>
  <si>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</si>
  <si>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</si>
  <si>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</si>
  <si>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</si>
  <si>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</si>
  <si>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</si>
  <si>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</si>
  <si>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</si>
  <si>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</si>
  <si>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</si>
  <si>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</si>
  <si>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</si>
  <si>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</si>
  <si>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</si>
  <si>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</si>
  <si>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</si>
  <si>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</si>
  <si>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</si>
  <si>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</si>
  <si>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</si>
  <si>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</si>
  <si>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</si>
  <si>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</si>
  <si>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</si>
  <si>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</si>
  <si>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</si>
  <si>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</si>
  <si>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</si>
  <si>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</si>
  <si>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</si>
  <si>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</si>
  <si>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</si>
  <si>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</si>
  <si>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</si>
  <si>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</si>
  <si>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</si>
  <si>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</si>
  <si>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</si>
  <si>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</si>
  <si>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</si>
  <si>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</si>
  <si>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</si>
  <si>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</si>
  <si>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</si>
  <si>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</si>
  <si>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</si>
  <si>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</si>
  <si>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</si>
  <si>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</si>
  <si>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</si>
  <si>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</si>
  <si>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</si>
  <si>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</si>
  <si>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</si>
  <si>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</si>
  <si>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</si>
  <si>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</si>
  <si>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</si>
  <si>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</si>
  <si>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</si>
  <si>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</si>
  <si>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</si>
  <si>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</si>
  <si>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</si>
  <si>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</si>
  <si>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</si>
  <si>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</si>
  <si>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</si>
  <si>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</si>
  <si>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</si>
  <si>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</si>
  <si>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</si>
  <si>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</si>
  <si>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</si>
  <si>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</si>
  <si>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</si>
  <si>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</si>
  <si>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</si>
  <si>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</si>
  <si>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</si>
  <si>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</si>
  <si>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</si>
  <si>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</si>
  <si>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</si>
  <si>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</si>
  <si>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</si>
  <si>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</si>
  <si>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</si>
  <si>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</si>
  <si>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</si>
  <si>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</si>
  <si>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</si>
  <si>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</si>
  <si>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</si>
  <si>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</si>
  <si>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</si>
  <si>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</si>
  <si>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</si>
  <si>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</si>
  <si>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</si>
  <si>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</si>
  <si>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</si>
  <si>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</si>
  <si>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</si>
  <si>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</si>
  <si>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</si>
  <si>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</si>
  <si>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</si>
  <si>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</si>
  <si>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</si>
  <si>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</si>
  <si>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</si>
  <si>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</si>
  <si>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</si>
  <si>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</si>
  <si>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</si>
  <si>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</si>
  <si>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</si>
  <si>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</si>
  <si>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</si>
  <si>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</si>
  <si>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</si>
  <si>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</si>
  <si>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</si>
  <si>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</si>
  <si>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</si>
  <si>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</si>
  <si>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</si>
  <si>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</si>
  <si>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</si>
  <si>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</si>
  <si>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</si>
  <si>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</si>
  <si>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</si>
  <si>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</si>
  <si>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</si>
  <si>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</si>
  <si>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</si>
  <si>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</si>
  <si>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</si>
  <si>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</si>
  <si>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</si>
  <si>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</si>
  <si>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</si>
  <si>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</si>
  <si>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</si>
  <si>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</si>
  <si>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</si>
  <si>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</si>
  <si>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</si>
  <si>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</si>
  <si>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</si>
  <si>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</si>
  <si>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</si>
  <si>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</si>
  <si>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</si>
  <si>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</si>
  <si>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</si>
  <si>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</si>
  <si>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</si>
  <si>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</si>
  <si>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</si>
  <si>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</si>
  <si>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</si>
  <si>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</si>
  <si>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</si>
  <si>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</si>
  <si>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</si>
  <si>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</si>
  <si>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</si>
  <si>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</si>
  <si>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</si>
  <si>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</si>
  <si>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</si>
  <si>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</si>
  <si>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</si>
  <si>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</si>
  <si>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</si>
  <si>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</si>
  <si>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</si>
  <si>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</si>
  <si>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</si>
  <si>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</si>
  <si>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</si>
  <si>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</si>
  <si>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</si>
  <si>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</si>
  <si>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</si>
  <si>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</si>
  <si>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</si>
  <si>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</si>
  <si>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</si>
  <si>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</si>
  <si>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</si>
  <si>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</si>
  <si>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</si>
  <si>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</si>
  <si>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</si>
  <si>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</si>
  <si>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</si>
  <si>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</si>
  <si>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</si>
  <si>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</si>
  <si>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</si>
  <si>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</si>
  <si>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</si>
  <si>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</si>
  <si>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</si>
  <si>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</si>
  <si>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</si>
  <si>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</si>
  <si>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</si>
  <si>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</si>
  <si>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</si>
  <si>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</si>
  <si>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</si>
  <si>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</si>
  <si>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</si>
  <si>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</si>
  <si>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</si>
  <si>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</si>
  <si>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</si>
  <si>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</si>
  <si>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</si>
  <si>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</si>
  <si>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</si>
  <si>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</si>
  <si>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</si>
  <si>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</si>
  <si>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</si>
  <si>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</si>
  <si>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</si>
  <si>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</si>
  <si>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</si>
  <si>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</si>
  <si>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</si>
  <si>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</si>
  <si>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</si>
  <si>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</si>
  <si>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</si>
  <si>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</si>
  <si>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</si>
  <si>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</si>
  <si>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</si>
  <si>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</si>
  <si>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</si>
  <si>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</si>
  <si>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</si>
  <si>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</si>
  <si>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</si>
  <si>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</si>
  <si>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</si>
  <si>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</si>
  <si>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</si>
  <si>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</si>
  <si>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</si>
  <si>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</si>
  <si>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</si>
  <si>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</si>
  <si>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</si>
  <si>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</si>
  <si>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</si>
  <si>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</si>
  <si>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</si>
  <si>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</si>
  <si>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</si>
  <si>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</si>
  <si>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</si>
  <si>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</si>
  <si>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</si>
  <si>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</si>
  <si>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</si>
  <si>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</si>
  <si>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</si>
  <si>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</si>
  <si>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</si>
  <si>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</si>
  <si>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</si>
  <si>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</si>
  <si>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</si>
  <si>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</si>
  <si>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</si>
  <si>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</si>
  <si>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</si>
  <si>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</si>
  <si>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</si>
  <si>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</si>
  <si>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</si>
  <si>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</si>
  <si>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</si>
  <si>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</si>
  <si>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</si>
  <si>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</si>
  <si>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</si>
  <si>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</si>
  <si>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</si>
  <si>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</si>
  <si>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</si>
  <si>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</si>
  <si>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</si>
  <si>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</si>
  <si>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</si>
  <si>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</si>
  <si>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</si>
  <si>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</si>
  <si>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</si>
  <si>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</si>
  <si>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</si>
  <si>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</si>
  <si>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</si>
  <si>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</si>
  <si>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</si>
  <si>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</si>
  <si>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</si>
  <si>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</si>
  <si>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</si>
  <si>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</si>
  <si>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</si>
  <si>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</si>
  <si>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</si>
  <si>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</si>
  <si>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</si>
  <si>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</si>
  <si>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</si>
  <si>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</si>
  <si>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</si>
  <si>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</si>
  <si>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</si>
  <si>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</si>
  <si>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</si>
  <si>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</si>
  <si>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</si>
  <si>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</si>
  <si>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</si>
  <si>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</si>
  <si>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</si>
  <si>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</si>
  <si>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</si>
  <si>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</si>
  <si>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</si>
  <si>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</si>
  <si>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</si>
  <si>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</si>
  <si>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</si>
  <si>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</si>
  <si>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</si>
  <si>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</si>
  <si>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</si>
  <si>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</si>
  <si>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</si>
  <si>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</si>
  <si>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</si>
  <si>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</si>
  <si>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</si>
  <si>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</si>
  <si>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</si>
  <si>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</si>
  <si>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</si>
  <si>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</si>
  <si>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</si>
  <si>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</si>
  <si>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</si>
  <si>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</si>
  <si>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</si>
  <si>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</si>
  <si>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</si>
  <si>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</si>
  <si>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</si>
  <si>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</si>
  <si>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</si>
  <si>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</si>
  <si>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</si>
  <si>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</si>
  <si>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</si>
  <si>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</si>
  <si>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</si>
  <si>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</si>
  <si>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</si>
  <si>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</si>
  <si>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</si>
  <si>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</si>
  <si>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</si>
  <si>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</si>
  <si>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</si>
  <si>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</si>
  <si>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</si>
  <si>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</si>
  <si>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</si>
  <si>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</si>
  <si>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</si>
  <si>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</si>
  <si>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</si>
  <si>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</si>
  <si>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</si>
  <si>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</si>
  <si>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</si>
  <si>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</si>
  <si>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</si>
  <si>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</si>
  <si>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</si>
  <si>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</si>
  <si>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</si>
  <si>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</si>
  <si>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</si>
  <si>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</si>
  <si>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</si>
  <si>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</si>
  <si>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</si>
  <si>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</si>
  <si>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</si>
  <si>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</si>
  <si>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</si>
  <si>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</si>
  <si>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</si>
  <si>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</si>
  <si>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</si>
  <si>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</si>
  <si>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</si>
  <si>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</si>
  <si>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</si>
  <si>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</si>
  <si>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</si>
  <si>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</si>
  <si>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</si>
  <si>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</si>
  <si>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</si>
  <si>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</si>
  <si>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</si>
  <si>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</si>
  <si>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</si>
  <si>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</si>
  <si>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</si>
  <si>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</si>
  <si>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</si>
  <si>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</si>
  <si>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</si>
  <si>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</si>
  <si>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</si>
  <si>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</si>
  <si>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</si>
  <si>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</si>
  <si>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</si>
  <si>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</si>
  <si>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</si>
  <si>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</si>
  <si>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</si>
  <si>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</si>
  <si>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</si>
  <si>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</si>
  <si>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</si>
  <si>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</si>
  <si>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</si>
  <si>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</si>
  <si>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</si>
  <si>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</si>
  <si>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</si>
  <si>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</si>
  <si>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</si>
  <si>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</si>
  <si>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</si>
  <si>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</si>
  <si>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</si>
  <si>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</si>
  <si>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</si>
  <si>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</si>
  <si>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</si>
  <si>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</si>
  <si>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</si>
  <si>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</si>
  <si>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</si>
  <si>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</si>
  <si>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</si>
  <si>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</si>
  <si>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</si>
  <si>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</si>
  <si>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</si>
  <si>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</si>
  <si>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</si>
  <si>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</si>
  <si>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</si>
  <si>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</si>
  <si>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</si>
  <si>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</si>
  <si>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</si>
  <si>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</si>
  <si>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</si>
  <si>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</si>
  <si>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</si>
  <si>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</si>
  <si>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</si>
  <si>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</si>
  <si>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</si>
  <si>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</si>
  <si>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</si>
  <si>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</si>
  <si>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</si>
  <si>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</si>
  <si>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</si>
  <si>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</si>
  <si>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</si>
  <si>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</si>
  <si>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</si>
  <si>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</si>
  <si>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</si>
  <si>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</si>
  <si>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</si>
  <si>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</si>
  <si>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</si>
  <si>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</si>
  <si>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</si>
  <si>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</si>
  <si>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</si>
  <si>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</si>
  <si>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</si>
  <si>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</si>
  <si>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</si>
  <si>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</si>
  <si>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</si>
  <si>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</si>
  <si>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</si>
  <si>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</si>
  <si>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</si>
  <si>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</si>
  <si>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</si>
  <si>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</si>
  <si>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</si>
  <si>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</si>
  <si>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</si>
  <si>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</si>
  <si>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</si>
  <si>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</si>
  <si>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</si>
  <si>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</si>
  <si>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</si>
  <si>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</si>
  <si>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</si>
  <si>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</si>
  <si>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</si>
  <si>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</si>
  <si>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</si>
  <si>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</si>
  <si>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</si>
  <si>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</si>
  <si>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</si>
  <si>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</si>
  <si>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</si>
  <si>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</si>
  <si>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</si>
  <si>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</si>
  <si>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</si>
  <si>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</si>
  <si>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</si>
  <si>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</si>
  <si>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</si>
  <si>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</si>
  <si>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</si>
  <si>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</si>
  <si>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</si>
  <si>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</si>
  <si>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</si>
  <si>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</si>
  <si>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</si>
  <si>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</si>
  <si>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</si>
  <si>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</si>
  <si>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</si>
  <si>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</si>
  <si>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</si>
  <si>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</si>
  <si>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</si>
  <si>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</si>
  <si>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</si>
  <si>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</si>
  <si>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</si>
  <si>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</si>
  <si>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</si>
  <si>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</si>
  <si>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</si>
  <si>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</si>
  <si>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</si>
  <si>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</si>
  <si>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</si>
  <si>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</si>
  <si>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</si>
  <si>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</si>
  <si>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</si>
  <si>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</si>
  <si>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</si>
  <si>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</si>
  <si>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</si>
  <si>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</si>
  <si>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</si>
  <si>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</si>
  <si>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</si>
  <si>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</si>
  <si>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</si>
  <si>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</si>
  <si>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</si>
  <si>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</si>
  <si>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</si>
  <si>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</si>
  <si>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</si>
  <si>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</si>
  <si>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</si>
  <si>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</si>
  <si>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</si>
  <si>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</si>
  <si>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</si>
  <si>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</si>
  <si>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</si>
  <si>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</si>
  <si>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</si>
  <si>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</si>
  <si>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</si>
  <si>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</si>
  <si>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</si>
  <si>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</si>
  <si>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</si>
  <si>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</si>
  <si>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</si>
  <si>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</si>
  <si>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</si>
  <si>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</si>
  <si>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</si>
  <si>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</si>
  <si>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</si>
  <si>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</si>
  <si>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</si>
  <si>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</si>
  <si>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</si>
  <si>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</si>
  <si>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</si>
  <si>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</si>
  <si>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</si>
  <si>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</si>
  <si>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</si>
  <si>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</si>
  <si>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</si>
  <si>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</si>
  <si>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</si>
  <si>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</si>
  <si>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</si>
  <si>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</si>
  <si>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</si>
  <si>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</si>
  <si>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</si>
  <si>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</si>
  <si>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</si>
  <si>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</si>
  <si>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</si>
  <si>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</si>
  <si>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</si>
  <si>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</si>
  <si>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</si>
  <si>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</si>
  <si>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</si>
  <si>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</si>
  <si>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</si>
  <si>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</si>
  <si>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</si>
  <si>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</si>
  <si>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</si>
  <si>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</si>
  <si>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</si>
  <si>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</si>
  <si>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</si>
  <si>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</si>
  <si>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</si>
  <si>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</si>
  <si>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</si>
  <si>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</si>
  <si>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</si>
  <si>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</si>
  <si>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</si>
  <si>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</si>
  <si>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</si>
  <si>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</si>
  <si>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</si>
  <si>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</si>
  <si>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</si>
  <si>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</si>
  <si>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</si>
  <si>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</si>
  <si>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</si>
  <si>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</si>
  <si>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</si>
  <si>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</si>
  <si>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</si>
  <si>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</si>
  <si>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</si>
  <si>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</si>
  <si>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</si>
  <si>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</si>
  <si>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</si>
  <si>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</si>
  <si>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</si>
  <si>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</si>
  <si>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</si>
  <si>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</si>
  <si>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</si>
  <si>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</si>
  <si>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</si>
  <si>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</si>
  <si>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</si>
  <si>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</si>
  <si>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</si>
  <si>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</si>
  <si>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</si>
  <si>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</si>
  <si>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</si>
  <si>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</si>
  <si>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</si>
  <si>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</si>
  <si>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</si>
  <si>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</si>
  <si>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</si>
  <si>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</si>
  <si>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</si>
  <si>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</si>
  <si>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</si>
  <si>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</si>
  <si>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</si>
  <si>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</si>
  <si>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</si>
  <si>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</si>
  <si>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</si>
  <si>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</si>
  <si>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</si>
  <si>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</si>
  <si>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</si>
  <si>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</si>
  <si>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</si>
  <si>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</si>
  <si>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</si>
  <si>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</si>
  <si>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</si>
  <si>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</si>
  <si>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</si>
  <si>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</si>
  <si>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</si>
  <si>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</si>
  <si>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</si>
  <si>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</si>
  <si>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</si>
  <si>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</si>
  <si>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</si>
  <si>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</si>
  <si>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</si>
  <si>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</si>
  <si>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</si>
  <si>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</si>
  <si>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</si>
  <si>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</si>
  <si>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</si>
  <si>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</si>
  <si>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</si>
  <si>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</si>
  <si>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</si>
  <si>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</si>
  <si>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</si>
  <si>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</si>
  <si>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</si>
  <si>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</si>
  <si>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</si>
  <si>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</si>
  <si>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</si>
  <si>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</si>
  <si>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</si>
  <si>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</si>
  <si>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</si>
  <si>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</si>
  <si>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</si>
  <si>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</si>
  <si>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</si>
  <si>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</si>
  <si>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</si>
  <si>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</si>
  <si>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</si>
  <si>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</si>
  <si>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</si>
  <si>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</si>
  <si>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</si>
  <si>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</si>
  <si>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</si>
  <si>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</si>
  <si>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</si>
  <si>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</si>
  <si>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</si>
  <si>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</si>
  <si>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</si>
  <si>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</si>
  <si>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</si>
  <si>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</si>
  <si>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</si>
  <si>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</si>
  <si>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</si>
  <si>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</si>
  <si>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</si>
  <si>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</si>
  <si>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</si>
  <si>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</si>
  <si>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</si>
  <si>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</si>
  <si>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</si>
  <si>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</si>
  <si>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</si>
  <si>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</si>
  <si>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</si>
  <si>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</si>
  <si>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</si>
  <si>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</si>
  <si>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</si>
  <si>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</si>
  <si>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</si>
  <si>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</si>
  <si>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</si>
  <si>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</si>
  <si>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</si>
  <si>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</si>
  <si>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</si>
  <si>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</si>
  <si>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</si>
  <si>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</si>
  <si>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</si>
  <si>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</si>
  <si>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</si>
  <si>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</si>
  <si>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</si>
  <si>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</si>
  <si>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</si>
  <si>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</si>
  <si>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</si>
  <si>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</si>
  <si>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</si>
  <si>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</si>
  <si>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</si>
  <si>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</si>
  <si>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</si>
  <si>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</si>
  <si>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</si>
  <si>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</si>
  <si>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</si>
  <si>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</si>
  <si>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</si>
  <si>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</si>
  <si>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</si>
  <si>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</si>
  <si>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</si>
  <si>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</si>
  <si>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</si>
  <si>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</si>
  <si>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</si>
  <si>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</si>
  <si>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</si>
  <si>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</si>
  <si>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</si>
  <si>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</si>
  <si>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</si>
  <si>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</si>
  <si>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</si>
  <si>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</si>
  <si>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</si>
  <si>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</si>
  <si>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</si>
  <si>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</si>
  <si>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</si>
  <si>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</si>
  <si>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</si>
  <si>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</si>
  <si>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</si>
  <si>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</si>
  <si>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</si>
  <si>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</si>
  <si>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</si>
  <si>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</si>
  <si>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</si>
  <si>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</si>
  <si>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</si>
  <si>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</si>
  <si>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</si>
  <si>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</si>
  <si>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</si>
  <si>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</si>
  <si>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</si>
  <si>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</si>
  <si>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</si>
  <si>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</si>
  <si>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</si>
  <si>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</si>
  <si>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</si>
  <si>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</si>
  <si>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</si>
  <si>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</si>
  <si>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</si>
  <si>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</si>
  <si>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</si>
  <si>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</si>
  <si>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</si>
  <si>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</si>
  <si>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</si>
  <si>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</si>
  <si>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</si>
  <si>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</si>
  <si>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</si>
  <si>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</si>
  <si>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</si>
  <si>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</si>
  <si>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</si>
  <si>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</si>
  <si>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</si>
  <si>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</si>
  <si>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</si>
  <si>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</si>
  <si>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</si>
  <si>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</si>
  <si>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</si>
  <si>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</si>
  <si>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</si>
  <si>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</si>
  <si>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</si>
  <si>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</si>
  <si>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</si>
  <si>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</si>
  <si>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</si>
  <si>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</si>
  <si>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</si>
  <si>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</si>
  <si>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</si>
  <si>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</si>
  <si>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</si>
  <si>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</si>
  <si>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</si>
  <si>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</si>
  <si>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</si>
  <si>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</si>
  <si>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</si>
  <si>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</si>
  <si>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</si>
  <si>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</si>
  <si>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</si>
  <si>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</si>
  <si>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</si>
  <si>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</si>
  <si>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</si>
  <si>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</si>
  <si>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</si>
  <si>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</si>
  <si>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</si>
  <si>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</si>
  <si>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</si>
  <si>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</si>
  <si>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</si>
  <si>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</si>
  <si>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</si>
  <si>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</si>
  <si>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</si>
  <si>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</si>
  <si>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</si>
  <si>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</si>
  <si>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</si>
  <si>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</si>
  <si>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</si>
  <si>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</si>
  <si>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</si>
  <si>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</si>
  <si>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</si>
  <si>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</si>
  <si>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</si>
  <si>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</si>
  <si>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</si>
  <si>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</si>
  <si>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</si>
  <si>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</si>
  <si>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</si>
  <si>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</si>
  <si>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</si>
  <si>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</si>
  <si>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</si>
  <si>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</si>
  <si>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</si>
  <si>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</si>
  <si>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</si>
  <si>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</si>
  <si>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</si>
  <si>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</si>
  <si>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</si>
  <si>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</si>
  <si>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</si>
  <si>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</si>
  <si>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</si>
  <si>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</si>
  <si>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</si>
  <si>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</si>
  <si>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</si>
  <si>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</si>
  <si>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</si>
  <si>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</si>
  <si>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</si>
  <si>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</si>
  <si>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</si>
  <si>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</si>
  <si>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</si>
  <si>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</si>
  <si>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</si>
  <si>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</si>
  <si>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</si>
  <si>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</si>
  <si>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</si>
  <si>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</si>
  <si>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</si>
  <si>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</si>
  <si>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</si>
  <si>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</si>
  <si>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</si>
  <si>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</si>
  <si>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</si>
  <si>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</si>
  <si>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</si>
  <si>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</si>
  <si>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</si>
  <si>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</si>
  <si>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</si>
  <si>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</si>
  <si>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</si>
  <si>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</si>
  <si>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</si>
  <si>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</si>
  <si>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</si>
  <si>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</si>
  <si>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</si>
  <si>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</si>
  <si>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</si>
  <si>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</si>
  <si>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</si>
  <si>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</si>
  <si>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</si>
  <si>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</si>
  <si>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</si>
  <si>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</si>
  <si>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</si>
  <si>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</si>
  <si>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</si>
  <si>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</si>
  <si>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</si>
  <si>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</si>
  <si>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</si>
  <si>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</si>
  <si>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</si>
  <si>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</si>
  <si>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</si>
  <si>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</si>
  <si>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</si>
  <si>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</si>
  <si>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</si>
  <si>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</si>
  <si>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</si>
  <si>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</si>
  <si>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</si>
  <si>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</si>
  <si>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</si>
  <si>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</si>
  <si>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</si>
  <si>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</si>
  <si>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</si>
  <si>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</si>
  <si>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</si>
  <si>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</si>
  <si>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</si>
  <si>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</si>
  <si>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</si>
  <si>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</si>
  <si>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</si>
  <si>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</si>
  <si>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</si>
  <si>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</si>
  <si>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</si>
  <si>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</si>
  <si>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</si>
  <si>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</si>
  <si>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</si>
  <si>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</si>
  <si>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</si>
  <si>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</si>
  <si>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</si>
  <si>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</si>
  <si>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</si>
  <si>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</si>
  <si>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</si>
  <si>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</si>
  <si>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</si>
  <si>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</si>
  <si>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</si>
  <si>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</si>
  <si>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</si>
  <si>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</si>
  <si>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</si>
  <si>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</si>
  <si>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</si>
  <si>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</si>
  <si>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</si>
  <si>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</si>
  <si>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</si>
  <si>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</si>
  <si>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</si>
  <si>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</si>
  <si>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</si>
  <si>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</si>
  <si>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</si>
  <si>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</si>
  <si>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</si>
  <si>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</si>
  <si>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</si>
  <si>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</si>
  <si>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</si>
  <si>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</si>
  <si>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</si>
  <si>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</si>
  <si>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</si>
  <si>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</si>
  <si>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</si>
  <si>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</si>
  <si>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</si>
  <si>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</si>
  <si>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</si>
  <si>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</si>
  <si>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</si>
  <si>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</si>
  <si>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</si>
  <si>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</si>
  <si>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</si>
  <si>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</si>
  <si>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</si>
  <si>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</si>
  <si>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</si>
  <si>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</si>
  <si>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</si>
  <si>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</si>
  <si>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</si>
  <si>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</si>
  <si>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</si>
  <si>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</si>
  <si>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</si>
  <si>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</si>
  <si>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</si>
  <si>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</si>
  <si>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</si>
  <si>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</si>
  <si>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</si>
  <si>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</si>
  <si>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</si>
  <si>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</si>
  <si>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</si>
  <si>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</si>
  <si>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</si>
  <si>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</si>
  <si>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</si>
  <si>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</si>
  <si>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</si>
  <si>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</si>
  <si>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</si>
  <si>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</si>
  <si>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</si>
  <si>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</si>
  <si>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</si>
  <si>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</si>
  <si>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</si>
  <si>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</si>
  <si>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</si>
  <si>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</si>
  <si>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</si>
  <si>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</si>
  <si>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</si>
  <si>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</si>
  <si>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</si>
  <si>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</si>
  <si>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</si>
  <si>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</si>
  <si>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</si>
  <si>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</si>
  <si>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</si>
  <si>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</si>
  <si>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</si>
  <si>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</si>
  <si>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</si>
  <si>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</si>
  <si>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</si>
  <si>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</si>
  <si>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</si>
  <si>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</si>
  <si>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</si>
  <si>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</si>
  <si>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</si>
  <si>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</si>
  <si>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</si>
  <si>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</si>
  <si>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</si>
  <si>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</si>
  <si>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</si>
  <si>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</si>
  <si>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</si>
  <si>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</si>
  <si>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</si>
  <si>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</si>
  <si>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</si>
  <si>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</si>
  <si>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</si>
  <si>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</si>
  <si>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</si>
  <si>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</si>
  <si>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</si>
  <si>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</si>
  <si>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</si>
  <si>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</si>
  <si>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</si>
  <si>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</si>
  <si>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</si>
  <si>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</si>
  <si>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</si>
  <si>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</si>
  <si>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</si>
  <si>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</si>
  <si>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</si>
  <si>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</si>
  <si>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</si>
  <si>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</si>
  <si>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</si>
  <si>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</si>
  <si>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</si>
  <si>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</si>
  <si>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</si>
  <si>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</si>
  <si>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</si>
  <si>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</si>
  <si>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</si>
  <si>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</si>
  <si>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</si>
  <si>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</si>
  <si>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</si>
  <si>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</si>
  <si>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</si>
  <si>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</si>
  <si>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</si>
  <si>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</si>
  <si>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</si>
  <si>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</si>
  <si>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</si>
  <si>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</si>
  <si>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</si>
  <si>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</si>
  <si>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</si>
  <si>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</si>
  <si>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</si>
  <si>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</si>
  <si>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</si>
  <si>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</si>
  <si>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</si>
  <si>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</si>
  <si>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</si>
  <si>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</si>
  <si>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</si>
  <si>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</si>
  <si>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</si>
  <si>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</si>
  <si>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</si>
  <si>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</si>
  <si>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</si>
  <si>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</si>
  <si>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</si>
  <si>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</si>
  <si>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</si>
  <si>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</si>
  <si>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</si>
  <si>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</si>
  <si>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</si>
  <si>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</si>
  <si>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</si>
  <si>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</si>
  <si>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</si>
  <si>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</si>
  <si>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</si>
  <si>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</si>
  <si>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</si>
  <si>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</si>
  <si>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</si>
  <si>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</si>
  <si>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</si>
  <si>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</si>
  <si>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</si>
  <si>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</si>
  <si>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</si>
  <si>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</si>
  <si>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</si>
  <si>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</si>
  <si>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</si>
  <si>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</si>
  <si>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</si>
  <si>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</si>
  <si>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</si>
  <si>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</si>
  <si>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</si>
  <si>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</si>
  <si>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</si>
  <si>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</si>
  <si>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</si>
  <si>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</si>
  <si>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</si>
  <si>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</si>
  <si>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</si>
  <si>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</si>
  <si>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</si>
  <si>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</si>
  <si>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</si>
  <si>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</si>
  <si>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</si>
  <si>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</si>
  <si>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</si>
  <si>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</si>
  <si>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</si>
  <si>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</si>
  <si>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</si>
  <si>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</si>
  <si>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</si>
  <si>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</si>
  <si>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</si>
  <si>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</si>
  <si>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</si>
  <si>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</si>
  <si>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</si>
  <si>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</si>
  <si>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</si>
  <si>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</si>
  <si>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</si>
  <si>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</si>
  <si>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</si>
  <si>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</si>
  <si>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</si>
  <si>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</si>
  <si>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</si>
  <si>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</si>
  <si>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</si>
  <si>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</si>
  <si>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</si>
  <si>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</si>
  <si>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</si>
  <si>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</si>
  <si>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</si>
  <si>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</si>
  <si>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</si>
  <si>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</si>
  <si>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</si>
  <si>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</si>
  <si>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</si>
  <si>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</si>
  <si>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</si>
  <si>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</si>
  <si>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</si>
  <si>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</si>
  <si>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</si>
  <si>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</si>
  <si>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</si>
  <si>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</si>
  <si>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</si>
  <si>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</si>
  <si>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</si>
  <si>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</si>
  <si>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</si>
  <si>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</si>
  <si>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</si>
  <si>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</si>
  <si>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</si>
  <si>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</si>
  <si>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</si>
  <si>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</si>
  <si>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</si>
  <si>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</si>
  <si>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</si>
  <si>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</si>
  <si>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</si>
  <si>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</si>
  <si>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</si>
  <si>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</si>
  <si>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</si>
  <si>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</si>
  <si>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</si>
  <si>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</si>
  <si>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</si>
  <si>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</si>
  <si>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</si>
  <si>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</si>
  <si>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</si>
  <si>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</si>
  <si>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</si>
  <si>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</si>
  <si>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</si>
  <si>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</si>
  <si>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</si>
  <si>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</si>
  <si>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</si>
  <si>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</si>
  <si>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</si>
  <si>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</si>
  <si>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</si>
  <si>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</si>
  <si>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</si>
  <si>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</si>
  <si>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</si>
  <si>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</si>
  <si>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</si>
  <si>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</si>
  <si>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</si>
  <si>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</si>
  <si>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</si>
  <si>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</si>
  <si>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</si>
  <si>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</si>
  <si>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</si>
  <si>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</si>
  <si>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</si>
  <si>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</si>
  <si>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</si>
  <si>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</si>
  <si>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</si>
  <si>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</si>
  <si>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</si>
  <si>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</si>
  <si>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</si>
  <si>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</si>
  <si>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</si>
  <si>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</si>
  <si>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</si>
  <si>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</si>
  <si>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</si>
  <si>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</si>
  <si>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</si>
  <si>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</si>
  <si>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</si>
  <si>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</si>
  <si>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</si>
  <si>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</si>
  <si>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</si>
  <si>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</si>
  <si>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</si>
  <si>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</si>
  <si>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</si>
  <si>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</si>
  <si>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</si>
  <si>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</si>
  <si>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</si>
  <si>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</si>
  <si>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</si>
  <si>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</si>
  <si>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</si>
  <si>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</si>
  <si>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</si>
  <si>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</si>
  <si>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</si>
  <si>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</si>
  <si>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</si>
  <si>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</si>
  <si>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</si>
  <si>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</si>
  <si>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</si>
  <si>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</si>
  <si>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</si>
  <si>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</si>
  <si>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</si>
  <si>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</si>
  <si>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</si>
  <si>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</si>
  <si>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</si>
  <si>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</si>
  <si>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</si>
  <si>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</si>
  <si>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</si>
  <si>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</si>
  <si>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</si>
  <si>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</si>
  <si>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</si>
  <si>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</si>
  <si>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</si>
  <si>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</si>
  <si>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</si>
  <si>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</si>
  <si>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</si>
  <si>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</si>
  <si>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</si>
  <si>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</si>
  <si>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</si>
  <si>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</si>
  <si>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</si>
  <si>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</si>
  <si>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</si>
  <si>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</si>
  <si>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</si>
  <si>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</si>
  <si>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</si>
  <si>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</si>
  <si>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</si>
  <si>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</si>
  <si>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</si>
  <si>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</si>
  <si>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</si>
  <si>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</si>
  <si>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</si>
  <si>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</si>
  <si>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</si>
  <si>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</si>
  <si>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</si>
  <si>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</si>
  <si>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</si>
  <si>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</si>
  <si>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</si>
  <si>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</si>
  <si>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</si>
  <si>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</si>
  <si>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</si>
  <si>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</si>
  <si>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</si>
  <si>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</si>
  <si>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</si>
  <si>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</si>
  <si>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</si>
  <si>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</si>
  <si>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</si>
  <si>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</si>
  <si>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</si>
  <si>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</si>
  <si>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</si>
  <si>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</si>
  <si>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</si>
  <si>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</si>
  <si>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</si>
  <si>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</si>
  <si>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</si>
  <si>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</si>
  <si>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</si>
  <si>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</si>
  <si>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</si>
  <si>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</si>
  <si>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</si>
  <si>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</si>
  <si>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</si>
  <si>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</si>
  <si>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</si>
  <si>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</si>
  <si>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</si>
  <si>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</si>
  <si>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</si>
  <si>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</si>
  <si>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</si>
  <si>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</si>
  <si>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</si>
  <si>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</si>
  <si>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</si>
  <si>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</si>
  <si>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</si>
  <si>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</si>
  <si>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</si>
  <si>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</si>
  <si>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</si>
  <si>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</si>
  <si>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</si>
  <si>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</si>
  <si>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</si>
  <si>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</si>
  <si>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</si>
  <si>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</si>
  <si>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</si>
  <si>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</si>
  <si>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</si>
  <si>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</si>
  <si>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</si>
  <si>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</si>
  <si>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</si>
  <si>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</si>
  <si>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</si>
  <si>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</si>
  <si>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</si>
  <si>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</si>
  <si>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</si>
  <si>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</si>
  <si>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</si>
  <si>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</si>
  <si>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</si>
  <si>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</si>
  <si>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</si>
  <si>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</si>
  <si>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</si>
  <si>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</si>
  <si>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</si>
  <si>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</si>
  <si>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</si>
  <si>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</si>
  <si>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</si>
  <si>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</si>
  <si>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</si>
  <si>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</si>
  <si>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</si>
  <si>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</si>
  <si>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</si>
  <si>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</si>
  <si>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</si>
  <si>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</si>
  <si>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</si>
  <si>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</si>
  <si>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</si>
  <si>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</si>
  <si>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</si>
  <si>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</si>
  <si>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</si>
  <si>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</si>
  <si>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</si>
  <si>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</si>
  <si>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</si>
  <si>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</si>
  <si>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</si>
  <si>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</si>
  <si>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</si>
  <si>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</si>
  <si>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</si>
  <si>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</si>
  <si>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</si>
  <si>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</si>
  <si>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</si>
  <si>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</si>
  <si>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</si>
  <si>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</si>
  <si>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</si>
  <si>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</si>
  <si>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</si>
  <si>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</si>
  <si>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</si>
  <si>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</si>
  <si>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</si>
  <si>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</si>
  <si>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</si>
  <si>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</si>
  <si>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</si>
  <si>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</si>
  <si>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</si>
  <si>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</si>
  <si>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</si>
  <si>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</si>
  <si>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</si>
  <si>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</si>
  <si>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</si>
  <si>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</si>
  <si>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</si>
  <si>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</si>
  <si>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</si>
  <si>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</si>
  <si>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</si>
  <si>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</si>
  <si>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</si>
  <si>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</si>
  <si>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</si>
  <si>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</si>
  <si>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</si>
  <si>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</si>
  <si>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</si>
  <si>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</si>
  <si>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</si>
  <si>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</si>
  <si>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</si>
  <si>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</si>
  <si>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</si>
  <si>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</si>
  <si>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</si>
  <si>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</si>
  <si>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</si>
  <si>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</si>
  <si>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</si>
  <si>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</si>
  <si>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</si>
  <si>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</si>
  <si>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</si>
  <si>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</si>
  <si>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</si>
  <si>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</si>
  <si>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</si>
  <si>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</si>
  <si>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</si>
  <si>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</si>
  <si>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</si>
  <si>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</si>
  <si>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</si>
  <si>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</si>
  <si>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</si>
  <si>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</si>
  <si>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</si>
  <si>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</si>
  <si>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</si>
  <si>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</si>
  <si>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</si>
  <si>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</si>
  <si>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</si>
  <si>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</si>
  <si>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</si>
  <si>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</si>
  <si>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</si>
  <si>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</si>
  <si>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</si>
  <si>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</si>
  <si>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</si>
  <si>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</si>
  <si>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</si>
  <si>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</si>
  <si>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</si>
  <si>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</si>
  <si>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</si>
  <si>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</si>
  <si>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</si>
  <si>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</si>
  <si>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</si>
  <si>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</si>
  <si>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</si>
  <si>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</si>
  <si>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</si>
  <si>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</si>
  <si>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</si>
  <si>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</si>
  <si>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</si>
  <si>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</si>
  <si>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</si>
  <si>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</si>
  <si>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</si>
  <si>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</si>
  <si>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</si>
  <si>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</si>
  <si>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</si>
  <si>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</si>
  <si>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</si>
  <si>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</si>
  <si>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</si>
  <si>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</si>
  <si>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</si>
  <si>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</si>
  <si>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</si>
  <si>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</si>
  <si>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</si>
  <si>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</si>
  <si>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</si>
  <si>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</si>
  <si>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</si>
  <si>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</si>
  <si>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</si>
  <si>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</si>
  <si>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</si>
  <si>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</si>
  <si>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</si>
  <si>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</si>
  <si>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</si>
  <si>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</si>
  <si>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</si>
  <si>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</si>
  <si>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</si>
  <si>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</si>
  <si>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</si>
  <si>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</si>
  <si>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</si>
  <si>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</si>
  <si>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</si>
  <si>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</si>
  <si>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</si>
  <si>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</si>
  <si>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</si>
  <si>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</si>
  <si>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</si>
  <si>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</si>
  <si>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</si>
  <si>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</si>
  <si>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</si>
  <si>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</si>
  <si>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</si>
  <si>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</si>
  <si>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</si>
  <si>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</si>
  <si>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</si>
  <si>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</si>
  <si>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</si>
  <si>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</si>
  <si>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</si>
  <si>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</si>
  <si>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</si>
  <si>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</si>
  <si>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</si>
  <si>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</si>
  <si>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</si>
  <si>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</si>
  <si>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</si>
  <si>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</si>
  <si>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</si>
  <si>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</si>
  <si>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</si>
  <si>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</si>
  <si>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</si>
  <si>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</si>
  <si>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</si>
  <si>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</si>
  <si>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</si>
  <si>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</si>
  <si>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</si>
  <si>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</si>
  <si>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</si>
  <si>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</si>
  <si>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</si>
  <si>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</si>
  <si>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</si>
  <si>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</si>
  <si>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</si>
  <si>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</si>
  <si>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</si>
  <si>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</si>
  <si>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</si>
  <si>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</si>
  <si>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</si>
  <si>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</si>
  <si>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</si>
  <si>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</si>
  <si>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</si>
  <si>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</si>
  <si>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</si>
  <si>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</si>
  <si>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</si>
  <si>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</si>
  <si>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</si>
  <si>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</si>
  <si>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</si>
  <si>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</si>
  <si>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</si>
  <si>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</si>
  <si>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</si>
  <si>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</si>
  <si>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</si>
  <si>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</si>
  <si>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</si>
  <si>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</si>
  <si>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</si>
  <si>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</si>
  <si>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</si>
  <si>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</si>
  <si>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</si>
  <si>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</si>
  <si>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</si>
  <si>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</si>
  <si>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</si>
  <si>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</si>
  <si>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</si>
  <si>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</si>
  <si>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</si>
  <si>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</si>
  <si>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</si>
  <si>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</si>
  <si>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</si>
  <si>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</si>
  <si>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</si>
  <si>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</si>
  <si>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</si>
  <si>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</si>
  <si>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</si>
  <si>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</si>
  <si>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</si>
  <si>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</si>
  <si>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</si>
  <si>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</si>
  <si>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</si>
  <si>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</si>
  <si>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</si>
  <si>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</si>
  <si>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</si>
  <si>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</si>
  <si>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</si>
  <si>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</si>
  <si>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</si>
  <si>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</si>
  <si>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</si>
  <si>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</si>
  <si>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</si>
  <si>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</si>
  <si>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</si>
  <si>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</si>
  <si>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</si>
  <si>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</si>
  <si>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</si>
  <si>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</si>
  <si>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</si>
  <si>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</si>
  <si>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</si>
  <si>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</si>
  <si>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</si>
  <si>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</si>
  <si>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</si>
  <si>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</si>
  <si>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</si>
  <si>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</si>
  <si>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</si>
  <si>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</si>
  <si>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</si>
  <si>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</si>
  <si>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</si>
  <si>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</si>
  <si>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</si>
  <si>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</si>
  <si>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</si>
  <si>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</si>
  <si>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</si>
  <si>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</si>
  <si>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</si>
  <si>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</si>
  <si>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</si>
  <si>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</si>
  <si>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</si>
  <si>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</si>
  <si>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</si>
  <si>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</si>
  <si>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</si>
  <si>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</si>
  <si>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</si>
  <si>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</si>
  <si>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</si>
  <si>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</si>
  <si>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</si>
  <si>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</si>
  <si>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</si>
  <si>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</si>
  <si>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</si>
  <si>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</si>
  <si>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</si>
  <si>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</si>
  <si>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</si>
  <si>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</si>
  <si>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</si>
  <si>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</si>
  <si>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</si>
  <si>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</si>
  <si>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</si>
  <si>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</si>
  <si>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</si>
  <si>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</si>
  <si>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</si>
  <si>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</si>
  <si>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</si>
  <si>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</si>
  <si>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</si>
  <si>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</si>
  <si>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</si>
  <si>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</si>
  <si>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</si>
  <si>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</si>
  <si>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</si>
  <si>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</si>
  <si>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</si>
  <si>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</si>
  <si>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</si>
  <si>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</si>
  <si>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</si>
  <si>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</si>
  <si>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</si>
  <si>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</si>
  <si>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</si>
  <si>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</si>
  <si>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</si>
  <si>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</si>
  <si>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</si>
  <si>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</si>
  <si>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</si>
  <si>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</si>
  <si>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</si>
  <si>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</si>
  <si>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</si>
  <si>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</si>
  <si>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</si>
  <si>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</si>
  <si>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</si>
  <si>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</si>
  <si>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</si>
  <si>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</si>
  <si>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</si>
  <si>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</si>
  <si>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</si>
  <si>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</si>
  <si>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</si>
  <si>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</si>
  <si>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</si>
  <si>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</si>
  <si>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</si>
  <si>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</si>
  <si>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</si>
  <si>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</si>
  <si>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</si>
  <si>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</si>
  <si>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</si>
  <si>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</si>
  <si>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</si>
  <si>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</si>
  <si>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</si>
  <si>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</si>
  <si>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</si>
  <si>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</si>
  <si>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</si>
  <si>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</si>
  <si>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</si>
  <si>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</si>
  <si>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</si>
  <si>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</si>
  <si>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</si>
  <si>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</si>
  <si>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</si>
  <si>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</si>
  <si>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</si>
  <si>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</si>
  <si>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</si>
  <si>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</si>
  <si>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</si>
  <si>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</si>
  <si>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</si>
  <si>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</si>
  <si>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</si>
  <si>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</si>
  <si>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</si>
  <si>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</si>
  <si>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</si>
  <si>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</si>
  <si>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</si>
  <si>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</si>
  <si>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</si>
  <si>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</si>
  <si>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</si>
  <si>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</si>
  <si>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</si>
  <si>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</si>
  <si>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</si>
  <si>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</si>
  <si>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</si>
  <si>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</si>
  <si>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</si>
  <si>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</si>
  <si>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</si>
  <si>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</si>
  <si>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</si>
  <si>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</si>
  <si>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</si>
  <si>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</si>
  <si>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</si>
  <si>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</si>
  <si>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</si>
  <si>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</si>
  <si>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</si>
  <si>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</si>
  <si>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</si>
  <si>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</si>
  <si>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</si>
  <si>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</si>
  <si>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</si>
  <si>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</si>
  <si>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</si>
  <si>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</si>
  <si>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</si>
  <si>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</si>
  <si>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</si>
  <si>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</si>
  <si>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</si>
  <si>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</si>
  <si>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</si>
  <si>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</si>
  <si>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</si>
  <si>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</si>
  <si>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</si>
  <si>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</si>
  <si>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</si>
  <si>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</si>
  <si>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</si>
  <si>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</si>
  <si>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</si>
  <si>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</si>
  <si>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</si>
  <si>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</si>
  <si>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</si>
  <si>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</si>
  <si>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</si>
  <si>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</si>
  <si>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</si>
  <si>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</si>
  <si>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</si>
  <si>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</si>
  <si>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</si>
  <si>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</si>
  <si>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</si>
  <si>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</si>
  <si>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</si>
  <si>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</si>
  <si>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</si>
  <si>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</si>
  <si>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</si>
  <si>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</si>
  <si>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</si>
  <si>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</si>
  <si>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</si>
  <si>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</si>
  <si>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</si>
  <si>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</si>
  <si>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</si>
  <si>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</si>
  <si>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</si>
  <si>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</si>
  <si>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</si>
  <si>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</si>
  <si>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</si>
  <si>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</si>
  <si>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</si>
  <si>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</si>
  <si>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</si>
  <si>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</si>
  <si>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</si>
  <si>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</si>
  <si>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</si>
  <si>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</si>
  <si>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</si>
  <si>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</si>
  <si>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</si>
  <si>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</si>
  <si>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</si>
  <si>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</si>
  <si>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</si>
  <si>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</si>
  <si>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</si>
  <si>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</si>
  <si>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</si>
  <si>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</si>
  <si>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</si>
  <si>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</si>
  <si>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</si>
  <si>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</si>
  <si>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</si>
  <si>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</si>
  <si>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</si>
  <si>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</si>
  <si>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</si>
  <si>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</si>
  <si>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</si>
  <si>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</si>
  <si>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</si>
  <si>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</si>
  <si>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</si>
  <si>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</si>
  <si>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</si>
  <si>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</si>
  <si>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</si>
  <si>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</si>
  <si>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</si>
  <si>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</si>
  <si>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</si>
  <si>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</si>
  <si>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</si>
  <si>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</si>
  <si>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</si>
  <si>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</si>
  <si>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</si>
  <si>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</si>
  <si>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</si>
  <si>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</si>
  <si>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</si>
  <si>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</si>
  <si>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</si>
  <si>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</si>
  <si>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</si>
  <si>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</si>
  <si>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</si>
  <si>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</si>
  <si>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</si>
  <si>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</si>
  <si>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</si>
  <si>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</si>
  <si>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</si>
  <si>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</si>
  <si>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</si>
  <si>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</si>
  <si>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</si>
  <si>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</si>
  <si>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</si>
  <si>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</si>
  <si>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</si>
  <si>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</si>
  <si>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</si>
  <si>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</si>
  <si>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</si>
  <si>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</si>
  <si>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</si>
  <si>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</si>
  <si>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</si>
  <si>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</si>
  <si>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</si>
  <si>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</si>
  <si>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</si>
  <si>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</si>
  <si>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</si>
  <si>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</si>
  <si>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</si>
  <si>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</si>
  <si>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</si>
  <si>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</si>
  <si>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</si>
  <si>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</si>
  <si>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</si>
  <si>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</si>
  <si>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</si>
  <si>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</si>
  <si>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</si>
  <si>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</si>
  <si>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</si>
  <si>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</si>
  <si>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</si>
  <si>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</si>
  <si>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</si>
  <si>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</si>
  <si>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</si>
  <si>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</si>
  <si>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</si>
  <si>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</si>
  <si>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</si>
  <si>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</si>
  <si>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</si>
  <si>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</si>
  <si>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</si>
  <si>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</si>
  <si>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</si>
  <si>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</si>
  <si>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</si>
  <si>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</si>
  <si>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</si>
  <si>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</si>
  <si>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</si>
  <si>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</si>
  <si>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</si>
  <si>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</si>
  <si>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</si>
  <si>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</si>
  <si>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</si>
  <si>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</si>
  <si>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</si>
  <si>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</si>
  <si>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</si>
  <si>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</si>
  <si>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</si>
  <si>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</si>
  <si>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</si>
  <si>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</si>
  <si>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</si>
  <si>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</si>
  <si>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</si>
  <si>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</si>
  <si>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</si>
  <si>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</si>
  <si>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</si>
  <si>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</si>
  <si>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</si>
  <si>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</si>
  <si>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</si>
  <si>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</si>
  <si>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</si>
  <si>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</si>
  <si>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</si>
  <si>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</si>
  <si>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</si>
  <si>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</si>
  <si>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</si>
  <si>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</si>
  <si>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</si>
  <si>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</si>
  <si>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</si>
  <si>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</si>
  <si>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</si>
  <si>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</si>
  <si>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</si>
  <si>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</si>
  <si>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</si>
  <si>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</si>
  <si>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</si>
  <si>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</si>
  <si>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</si>
  <si>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</si>
  <si>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</si>
  <si>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</si>
  <si>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</si>
  <si>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</si>
  <si>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</si>
  <si>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</si>
  <si>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</si>
  <si>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</si>
  <si>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</si>
  <si>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</si>
  <si>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</si>
  <si>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</si>
  <si>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</si>
  <si>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</si>
  <si>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</si>
  <si>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</si>
  <si>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</si>
  <si>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</si>
  <si>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</si>
  <si>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</si>
  <si>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</si>
  <si>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</si>
  <si>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</si>
  <si>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</si>
  <si>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</si>
  <si>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</si>
  <si>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</si>
  <si>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</si>
  <si>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</si>
  <si>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</si>
  <si>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</si>
  <si>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</si>
  <si>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</si>
  <si>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</si>
  <si>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</si>
  <si>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</si>
  <si>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</si>
  <si>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</si>
  <si>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</si>
  <si>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</si>
  <si>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</si>
  <si>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</si>
  <si>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</si>
  <si>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</si>
  <si>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</si>
  <si>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</si>
  <si>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</si>
  <si>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</si>
  <si>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</si>
  <si>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</si>
  <si>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</si>
  <si>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</si>
  <si>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</si>
  <si>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</si>
  <si>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</si>
  <si>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</si>
  <si>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</si>
  <si>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</si>
  <si>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</si>
  <si>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</si>
  <si>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</si>
  <si>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</si>
  <si>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</si>
  <si>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</si>
  <si>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</si>
  <si>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</si>
  <si>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</si>
  <si>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</si>
  <si>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</si>
  <si>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</si>
  <si>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</si>
  <si>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</si>
  <si>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</si>
  <si>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</si>
  <si>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</si>
  <si>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</si>
  <si>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</si>
  <si>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</si>
  <si>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</si>
  <si>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</si>
  <si>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</si>
  <si>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</si>
  <si>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</si>
  <si>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</si>
  <si>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</si>
  <si>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</si>
  <si>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</si>
  <si>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</si>
  <si>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</si>
  <si>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</si>
  <si>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</si>
  <si>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</si>
  <si>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</si>
  <si>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</si>
  <si>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</si>
  <si>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</si>
  <si>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</si>
  <si>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</si>
  <si>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</si>
  <si>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</si>
  <si>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</si>
  <si>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</si>
  <si>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</si>
  <si>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</si>
  <si>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</si>
  <si>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</si>
  <si>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</si>
  <si>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</si>
  <si>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</si>
  <si>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</si>
  <si>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</si>
  <si>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</si>
  <si>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</si>
  <si>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</si>
  <si>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</si>
  <si>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</si>
  <si>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</si>
  <si>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</si>
  <si>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</si>
  <si>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</si>
  <si>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</si>
  <si>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</si>
  <si>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</si>
  <si>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</si>
  <si>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</si>
  <si>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</si>
  <si>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</si>
  <si>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</si>
  <si>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</si>
  <si>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</si>
  <si>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</si>
  <si>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</si>
  <si>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</si>
  <si>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</si>
  <si>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</si>
  <si>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</si>
  <si>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</si>
  <si>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</si>
  <si>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</si>
  <si>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</si>
  <si>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</si>
  <si>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</si>
  <si>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</si>
  <si>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</si>
  <si>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</si>
  <si>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</si>
  <si>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</si>
  <si>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</si>
  <si>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</si>
  <si>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</si>
  <si>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</si>
  <si>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</si>
  <si>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</si>
  <si>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</si>
  <si>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</si>
  <si>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</si>
  <si>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</si>
  <si>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</si>
  <si>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</si>
  <si>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</si>
  <si>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</si>
  <si>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</si>
  <si>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</si>
  <si>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</si>
  <si>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</si>
  <si>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</si>
  <si>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</si>
  <si>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</si>
  <si>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</si>
  <si>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</si>
  <si>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</si>
  <si>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</si>
  <si>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</si>
  <si>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</si>
  <si>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</si>
  <si>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</si>
  <si>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</si>
  <si>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</si>
  <si>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</si>
  <si>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</si>
  <si>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</si>
  <si>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</si>
  <si>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</si>
  <si>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</si>
  <si>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</si>
  <si>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</si>
  <si>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</si>
  <si>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</si>
  <si>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</si>
  <si>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</si>
  <si>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</si>
  <si>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</si>
  <si>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</si>
  <si>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</si>
  <si>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</si>
  <si>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</si>
  <si>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</si>
  <si>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</si>
  <si>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</si>
  <si>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</si>
  <si>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</si>
  <si>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</si>
  <si>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</si>
  <si>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</si>
  <si>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</si>
  <si>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</si>
  <si>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</si>
  <si>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</si>
  <si>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</si>
  <si>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</si>
  <si>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</si>
  <si>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</si>
  <si>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</si>
  <si>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</si>
  <si>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</si>
  <si>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</si>
  <si>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</si>
  <si>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</si>
  <si>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</si>
  <si>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</si>
  <si>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</si>
  <si>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</si>
  <si>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</si>
  <si>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</si>
  <si>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</si>
  <si>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</si>
  <si>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</si>
  <si>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</si>
  <si>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</si>
  <si>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</si>
  <si>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</si>
  <si>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</si>
  <si>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</si>
  <si>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</si>
  <si>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</si>
  <si>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</si>
  <si>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</si>
  <si>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</si>
  <si>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</si>
  <si>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</si>
  <si>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</si>
  <si>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</si>
  <si>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</si>
  <si>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</si>
  <si>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</si>
  <si>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</si>
  <si>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</si>
  <si>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</si>
  <si>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</si>
  <si>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</si>
  <si>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</si>
  <si>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</si>
  <si>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</si>
  <si>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</si>
  <si>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</si>
  <si>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</si>
  <si>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</si>
  <si>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</si>
  <si>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</si>
  <si>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</si>
  <si>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</si>
  <si>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</si>
  <si>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</si>
  <si>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</si>
  <si>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</si>
  <si>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</si>
  <si>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</si>
  <si>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</si>
  <si>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</si>
  <si>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</si>
  <si>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</si>
  <si>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</si>
  <si>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</si>
  <si>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</si>
  <si>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</si>
  <si>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</si>
  <si>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</si>
  <si>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</si>
  <si>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</si>
  <si>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</si>
  <si>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</si>
  <si>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</si>
  <si>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</si>
  <si>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</si>
  <si>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</si>
  <si>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</si>
  <si>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</si>
  <si>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</si>
  <si>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</si>
  <si>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</si>
  <si>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</si>
  <si>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</si>
  <si>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</si>
  <si>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</si>
  <si>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</si>
  <si>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</si>
  <si>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</si>
  <si>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</si>
  <si>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</si>
  <si>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</si>
  <si>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</si>
  <si>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</si>
  <si>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</si>
  <si>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</si>
  <si>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</si>
  <si>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</si>
  <si>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</si>
  <si>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</si>
  <si>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</si>
  <si>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</si>
  <si>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</si>
  <si>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</si>
  <si>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</si>
  <si>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</si>
  <si>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</si>
  <si>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</si>
  <si>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</si>
  <si>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</si>
  <si>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</si>
  <si>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</si>
  <si>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</si>
  <si>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</si>
  <si>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</si>
  <si>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</si>
  <si>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</si>
  <si>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</si>
  <si>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</si>
  <si>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</si>
  <si>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</si>
  <si>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</si>
  <si>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</si>
  <si>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</si>
  <si>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</si>
  <si>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</si>
  <si>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</si>
  <si>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</si>
  <si>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</si>
  <si>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</si>
  <si>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</si>
  <si>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</si>
  <si>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</si>
  <si>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</si>
  <si>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</si>
  <si>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</si>
  <si>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</si>
  <si>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</si>
  <si>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</si>
  <si>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</si>
  <si>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</si>
  <si>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</si>
  <si>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</si>
  <si>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</si>
  <si>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</si>
  <si>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</si>
  <si>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</si>
  <si>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</si>
  <si>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</si>
  <si>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</si>
  <si>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</si>
  <si>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</si>
  <si>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</si>
  <si>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</si>
  <si>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</si>
  <si>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</si>
  <si>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</si>
  <si>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</si>
  <si>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</si>
  <si>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</si>
  <si>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</si>
  <si>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</si>
  <si>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</si>
  <si>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</si>
  <si>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</si>
  <si>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</si>
  <si>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</si>
  <si>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</si>
  <si>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</si>
  <si>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</si>
  <si>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</si>
  <si>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</si>
  <si>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</si>
  <si>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</si>
  <si>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</si>
  <si>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</si>
  <si>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</si>
  <si>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</si>
  <si>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</si>
  <si>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</si>
  <si>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</si>
  <si>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</si>
  <si>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</si>
  <si>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</si>
  <si>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</si>
  <si>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</si>
  <si>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</si>
  <si>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</si>
  <si>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</si>
  <si>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</si>
  <si>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</si>
  <si>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</si>
  <si>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</si>
  <si>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</si>
  <si>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</si>
  <si>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</si>
  <si>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</si>
  <si>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</si>
  <si>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</si>
  <si>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</si>
  <si>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</si>
  <si>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</si>
  <si>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</si>
  <si>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</si>
  <si>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</si>
  <si>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</si>
  <si>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</si>
  <si>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</si>
  <si>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</si>
  <si>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</si>
  <si>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</si>
  <si>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</si>
  <si>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</si>
  <si>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</si>
  <si>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</si>
  <si>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</si>
  <si>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</si>
  <si>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</si>
  <si>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</si>
  <si>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</si>
  <si>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</si>
  <si>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</si>
  <si>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</si>
  <si>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</si>
  <si>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</si>
  <si>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</si>
  <si>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</si>
  <si>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</si>
  <si>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</si>
  <si>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</si>
  <si>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</si>
  <si>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</si>
  <si>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</si>
  <si>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</si>
  <si>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</si>
  <si>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</si>
  <si>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</si>
  <si>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</si>
  <si>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</si>
  <si>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</si>
  <si>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</si>
  <si>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</si>
  <si>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</si>
  <si>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</si>
  <si>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</si>
  <si>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</si>
  <si>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</si>
  <si>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</si>
  <si>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</si>
  <si>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</si>
  <si>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</si>
  <si>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</si>
  <si>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</si>
  <si>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</si>
  <si>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</si>
  <si>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</si>
  <si>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</si>
  <si>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</si>
  <si>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</si>
  <si>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</si>
  <si>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</si>
  <si>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</si>
  <si>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</si>
  <si>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</si>
  <si>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</si>
  <si>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</si>
  <si>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</si>
  <si>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</si>
  <si>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</si>
  <si>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</si>
  <si>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</si>
  <si>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</si>
  <si>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</si>
  <si>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</si>
  <si>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</si>
  <si>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</si>
  <si>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</si>
  <si>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</si>
  <si>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</si>
  <si>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</si>
  <si>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</si>
  <si>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</si>
  <si>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</si>
  <si>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</si>
  <si>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</si>
  <si>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</si>
  <si>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</si>
  <si>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</si>
  <si>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</si>
  <si>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</si>
  <si>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</si>
  <si>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</si>
  <si>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</si>
  <si>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</si>
  <si>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</si>
  <si>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</si>
  <si>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</si>
  <si>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</si>
  <si>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</si>
  <si>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</si>
  <si>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</si>
  <si>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</si>
  <si>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</si>
  <si>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</si>
  <si>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</si>
  <si>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</si>
  <si>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</si>
  <si>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</si>
  <si>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</si>
  <si>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</si>
  <si>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</si>
  <si>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</si>
  <si>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</si>
  <si>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</si>
  <si>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</si>
  <si>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</si>
  <si>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</si>
  <si>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</si>
  <si>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</si>
  <si>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</si>
  <si>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</si>
  <si>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</si>
  <si>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</si>
  <si>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</si>
  <si>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</si>
  <si>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</si>
  <si>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</si>
  <si>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</si>
  <si>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</si>
  <si>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</si>
  <si>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</si>
  <si>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</si>
  <si>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</si>
  <si>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</si>
  <si>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</si>
  <si>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</si>
  <si>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</si>
  <si>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</si>
  <si>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</si>
  <si>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</si>
  <si>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</si>
  <si>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</si>
  <si>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</si>
  <si>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</si>
  <si>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</si>
  <si>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</si>
  <si>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</si>
  <si>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</si>
  <si>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</si>
  <si>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</si>
  <si>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</si>
  <si>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</si>
  <si>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</si>
  <si>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</si>
  <si>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</si>
  <si>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</si>
  <si>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</si>
  <si>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</si>
  <si>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</si>
  <si>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</si>
  <si>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</si>
  <si>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</si>
  <si>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</si>
  <si>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</si>
  <si>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</si>
  <si>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</si>
  <si>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</si>
  <si>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</si>
  <si>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</si>
  <si>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</si>
  <si>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</si>
  <si>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</si>
  <si>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</si>
  <si>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</si>
  <si>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</si>
  <si>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</si>
  <si>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</si>
  <si>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</si>
  <si>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</si>
  <si>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</si>
  <si>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</si>
  <si>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</si>
  <si>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</si>
  <si>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</si>
  <si>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</si>
  <si>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</si>
  <si>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</si>
  <si>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</si>
  <si>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</si>
  <si>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</si>
  <si>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</si>
  <si>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</si>
  <si>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</si>
  <si>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</si>
  <si>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</si>
  <si>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</si>
  <si>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</si>
  <si>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</si>
  <si>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</si>
  <si>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</si>
  <si>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</si>
  <si>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</si>
  <si>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</si>
  <si>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</si>
  <si>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</si>
  <si>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</si>
  <si>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</si>
  <si>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</si>
  <si>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</si>
  <si>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</si>
  <si>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</si>
  <si>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</si>
  <si>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</si>
  <si>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</si>
  <si>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</si>
  <si>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</si>
  <si>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</si>
  <si>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</si>
  <si>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</si>
  <si>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</si>
  <si>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</si>
  <si>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</si>
  <si>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</si>
  <si>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</si>
  <si>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</si>
  <si>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</si>
  <si>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</si>
  <si>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</si>
  <si>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</si>
  <si>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</si>
  <si>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</si>
  <si>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</si>
  <si>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</si>
  <si>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</si>
  <si>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</si>
  <si>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</si>
  <si>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</si>
  <si>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</si>
  <si>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</si>
  <si>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</si>
  <si>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</si>
  <si>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</si>
  <si>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</si>
  <si>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</si>
  <si>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</si>
  <si>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</si>
  <si>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</si>
  <si>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</si>
  <si>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</si>
  <si>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</si>
  <si>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</si>
  <si>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</si>
  <si>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</si>
  <si>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</si>
  <si>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</si>
  <si>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</si>
  <si>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</si>
  <si>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</si>
  <si>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</si>
  <si>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</si>
  <si>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</si>
  <si>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</si>
  <si>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</si>
  <si>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</si>
  <si>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</si>
  <si>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</si>
  <si>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</si>
  <si>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</si>
  <si>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</si>
  <si>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</si>
  <si>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</si>
  <si>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</si>
  <si>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</si>
  <si>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</si>
  <si>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</si>
  <si>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</si>
  <si>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</si>
  <si>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</si>
  <si>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</si>
  <si>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</si>
  <si>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</si>
  <si>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</si>
  <si>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</si>
  <si>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</si>
  <si>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</si>
  <si>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</si>
  <si>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</si>
  <si>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</si>
  <si>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</si>
  <si>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</si>
  <si>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</si>
  <si>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</si>
  <si>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</si>
  <si>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</si>
  <si>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</si>
  <si>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</si>
  <si>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</si>
  <si>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</si>
  <si>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</si>
  <si>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</si>
  <si>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</si>
  <si>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</si>
  <si>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</si>
  <si>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</si>
  <si>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</si>
  <si>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</si>
  <si>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</si>
  <si>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</si>
  <si>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</si>
  <si>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</si>
  <si>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</si>
  <si>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</si>
  <si>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</si>
  <si>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</si>
  <si>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</si>
  <si>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</si>
  <si>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</si>
  <si>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</si>
  <si>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</si>
  <si>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</si>
  <si>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</si>
  <si>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</si>
  <si>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</si>
  <si>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</si>
  <si>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</si>
  <si>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</si>
  <si>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</si>
  <si>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</si>
  <si>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</si>
  <si>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</si>
  <si>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</si>
  <si>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</si>
  <si>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</si>
  <si>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</si>
  <si>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</si>
  <si>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</si>
  <si>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</si>
  <si>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</si>
  <si>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</si>
  <si>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</si>
  <si>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</si>
  <si>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</si>
  <si>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</si>
  <si>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</si>
  <si>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</si>
  <si>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</si>
  <si>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</si>
  <si>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</si>
  <si>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</si>
  <si>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</si>
  <si>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</si>
  <si>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</si>
  <si>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</si>
  <si>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</si>
  <si>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</si>
  <si>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</si>
  <si>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</si>
  <si>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</si>
  <si>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</si>
  <si>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</si>
  <si>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</si>
  <si>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</si>
  <si>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</si>
  <si>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</si>
  <si>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</si>
  <si>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</si>
  <si>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</si>
  <si>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</si>
  <si>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</si>
  <si>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</si>
  <si>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</si>
  <si>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</si>
  <si>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</si>
  <si>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</si>
  <si>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</si>
  <si>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</si>
  <si>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</si>
  <si>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</si>
  <si>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</si>
  <si>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</si>
  <si>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</si>
  <si>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</si>
  <si>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</si>
  <si>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</si>
  <si>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</si>
  <si>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</si>
  <si>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</si>
  <si>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</si>
  <si>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</si>
  <si>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</si>
  <si>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</si>
  <si>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</si>
  <si>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</si>
  <si>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</si>
  <si>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</si>
  <si>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</si>
  <si>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</si>
  <si>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</si>
  <si>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</si>
  <si>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</si>
  <si>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</si>
  <si>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</si>
  <si>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</si>
  <si>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</si>
  <si>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</si>
  <si>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</si>
  <si>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</si>
  <si>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</si>
  <si>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</si>
  <si>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</si>
  <si>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</si>
  <si>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</si>
  <si>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</si>
  <si>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</si>
  <si>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</si>
  <si>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</si>
  <si>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</si>
  <si>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</si>
  <si>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</si>
  <si>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</si>
  <si>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</si>
  <si>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</si>
  <si>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</si>
  <si>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</si>
  <si>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</si>
  <si>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</si>
  <si>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</si>
  <si>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</si>
  <si>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</si>
  <si>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</si>
  <si>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</si>
  <si>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</si>
  <si>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</si>
  <si>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</si>
  <si>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</si>
  <si>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</si>
  <si>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</si>
  <si>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</si>
  <si>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</si>
  <si>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</si>
  <si>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</si>
  <si>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</si>
  <si>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</si>
  <si>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</si>
  <si>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</si>
  <si>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</si>
  <si>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</si>
  <si>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</si>
  <si>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</si>
  <si>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</si>
  <si>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</si>
  <si>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</si>
  <si>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</si>
  <si>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</si>
  <si>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</si>
  <si>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</si>
  <si>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</si>
  <si>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</si>
  <si>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</si>
  <si>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</si>
  <si>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</si>
  <si>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</si>
  <si>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</si>
  <si>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</si>
  <si>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</si>
  <si>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</si>
  <si>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</si>
  <si>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</si>
  <si>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</si>
  <si>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</si>
  <si>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</si>
  <si>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</si>
  <si>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</si>
  <si>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</si>
  <si>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</si>
  <si>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</si>
  <si>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</si>
  <si>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</si>
  <si>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</si>
  <si>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</si>
  <si>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</si>
  <si>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</si>
  <si>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</si>
  <si>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</si>
  <si>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</si>
  <si>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</si>
  <si>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</si>
  <si>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</si>
  <si>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</si>
  <si>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</si>
  <si>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</si>
  <si>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</si>
  <si>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</si>
  <si>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</si>
  <si>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</si>
  <si>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</si>
  <si>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</si>
  <si>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</si>
  <si>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</si>
  <si>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</si>
  <si>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</si>
  <si>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</si>
  <si>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</si>
  <si>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</si>
  <si>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</si>
  <si>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</si>
  <si>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</si>
  <si>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</si>
  <si>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</si>
  <si>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</si>
  <si>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</si>
  <si>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</si>
  <si>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</si>
  <si>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</si>
  <si>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</si>
  <si>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</si>
  <si>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</si>
  <si>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</si>
  <si>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</si>
  <si>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</si>
  <si>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</si>
  <si>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</si>
  <si>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</si>
  <si>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</si>
  <si>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</si>
  <si>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</si>
  <si>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</si>
  <si>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</si>
  <si>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</si>
  <si>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</si>
  <si>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</si>
  <si>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</si>
  <si>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</si>
  <si>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</si>
  <si>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</si>
  <si>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</si>
  <si>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</si>
  <si>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</si>
  <si>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</si>
  <si>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</si>
  <si>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</si>
  <si>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</si>
  <si>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</si>
  <si>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</si>
  <si>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</si>
  <si>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</si>
  <si>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</si>
  <si>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</si>
  <si>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</si>
  <si>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</si>
  <si>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</si>
  <si>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</si>
  <si>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</si>
  <si>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</si>
  <si>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</si>
  <si>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</si>
  <si>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</si>
  <si>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</si>
  <si>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</si>
  <si>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</si>
  <si>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</si>
  <si>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</si>
  <si>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</si>
  <si>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</si>
  <si>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</si>
  <si>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</si>
  <si>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</si>
  <si>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</si>
  <si>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</si>
  <si>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</si>
  <si>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</si>
  <si>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</si>
  <si>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</si>
  <si>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</si>
  <si>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</si>
  <si>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</si>
  <si>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</si>
  <si>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</si>
  <si>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</si>
  <si>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</si>
  <si>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</si>
  <si>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</si>
  <si>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</si>
  <si>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</si>
  <si>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</si>
  <si>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</si>
  <si>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</si>
  <si>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</si>
  <si>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</si>
  <si>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</si>
  <si>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</si>
  <si>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</si>
  <si>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</si>
  <si>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</si>
  <si>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</si>
  <si>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</si>
  <si>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</si>
  <si>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</si>
  <si>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</si>
  <si>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</si>
  <si>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</si>
  <si>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</si>
  <si>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</si>
  <si>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</si>
  <si>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</si>
  <si>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</si>
  <si>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</si>
  <si>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</si>
  <si>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</si>
  <si>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</si>
  <si>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</si>
  <si>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</si>
  <si>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</si>
  <si>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</si>
  <si>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</si>
  <si>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</si>
  <si>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</si>
  <si>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</si>
  <si>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</si>
  <si>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</si>
  <si>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</si>
  <si>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</si>
  <si>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</si>
  <si>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</si>
  <si>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</si>
  <si>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</si>
  <si>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</si>
  <si>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</si>
  <si>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</si>
  <si>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</si>
  <si>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</si>
  <si>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</si>
  <si>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</si>
  <si>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</si>
  <si>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</si>
  <si>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</si>
  <si>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</si>
  <si>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</si>
  <si>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</si>
  <si>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</si>
  <si>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</si>
  <si>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</si>
  <si>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</si>
  <si>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</si>
  <si>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</si>
  <si>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</si>
  <si>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</si>
  <si>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</si>
  <si>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</si>
  <si>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</si>
  <si>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</si>
  <si>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</si>
  <si>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</si>
  <si>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</si>
  <si>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</si>
  <si>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</si>
  <si>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</si>
  <si>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</si>
  <si>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</si>
  <si>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</si>
  <si>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</si>
  <si>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</si>
  <si>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</si>
  <si>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</si>
  <si>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</si>
  <si>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</si>
  <si>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</si>
  <si>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</si>
  <si>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</si>
  <si>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</si>
  <si>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</si>
  <si>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</si>
  <si>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</si>
  <si>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</si>
  <si>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</si>
  <si>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</si>
  <si>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</si>
  <si>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</si>
  <si>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</si>
  <si>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</si>
  <si>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</si>
  <si>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</si>
  <si>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</si>
  <si>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</si>
  <si>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</si>
  <si>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</si>
  <si>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</si>
  <si>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</si>
  <si>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</si>
  <si>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</si>
  <si>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</si>
  <si>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</si>
  <si>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</si>
  <si>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</si>
  <si>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</si>
  <si>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</si>
  <si>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</si>
  <si>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</si>
  <si>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</si>
  <si>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</si>
  <si>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</si>
  <si>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</si>
  <si>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</si>
  <si>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</si>
  <si>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</si>
  <si>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</si>
  <si>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</si>
  <si>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</si>
  <si>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</si>
  <si>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</si>
  <si>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</si>
  <si>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</si>
  <si>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</si>
  <si>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</si>
  <si>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</si>
  <si>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</si>
  <si>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</si>
  <si>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</si>
  <si>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</si>
  <si>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</si>
  <si>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</si>
  <si>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</si>
  <si>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</si>
  <si>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</si>
  <si>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</si>
  <si>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</si>
  <si>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</si>
  <si>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</si>
  <si>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</si>
  <si>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</si>
  <si>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</si>
  <si>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</si>
  <si>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</si>
  <si>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</si>
  <si>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</si>
  <si>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</si>
  <si>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</si>
  <si>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</si>
  <si>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</si>
  <si>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</si>
  <si>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</si>
  <si>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</si>
  <si>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</si>
  <si>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</si>
  <si>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</si>
  <si>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</si>
  <si>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</si>
  <si>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</si>
  <si>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</si>
  <si>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</si>
  <si>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</si>
  <si>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</si>
  <si>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</si>
  <si>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</si>
  <si>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</si>
  <si>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</si>
  <si>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</si>
  <si>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</si>
  <si>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</si>
  <si>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</si>
  <si>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</si>
  <si>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</si>
  <si>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</si>
  <si>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</si>
  <si>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</si>
  <si>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</si>
  <si>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</si>
  <si>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</si>
  <si>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</si>
  <si>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</si>
  <si>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</si>
  <si>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</si>
  <si>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</si>
  <si>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</si>
  <si>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</si>
  <si>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</si>
  <si>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</si>
  <si>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</si>
  <si>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</si>
  <si>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</si>
  <si>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</si>
  <si>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</si>
  <si>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</si>
  <si>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</si>
  <si>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</si>
  <si>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</si>
  <si>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</si>
  <si>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</si>
  <si>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</si>
  <si>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</si>
  <si>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</si>
  <si>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</si>
  <si>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</si>
  <si>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</si>
  <si>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</si>
  <si>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</si>
  <si>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</si>
  <si>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</si>
  <si>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</si>
  <si>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</si>
  <si>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</si>
  <si>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</si>
  <si>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</si>
  <si>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</si>
  <si>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</si>
  <si>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</si>
  <si>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</si>
  <si>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</si>
  <si>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</si>
  <si>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</si>
  <si>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</si>
  <si>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</si>
  <si>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</si>
  <si>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</si>
  <si>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</si>
  <si>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</si>
  <si>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</si>
  <si>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</si>
  <si>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</si>
  <si>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</si>
  <si>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</si>
  <si>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</si>
  <si>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</si>
  <si>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</si>
  <si>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</si>
  <si>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</si>
  <si>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</si>
  <si>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</si>
  <si>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</si>
  <si>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</si>
  <si>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</si>
  <si>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</si>
  <si>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</si>
  <si>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</si>
  <si>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</si>
  <si>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</si>
  <si>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</si>
  <si>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</si>
  <si>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</si>
  <si>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</si>
  <si>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</si>
  <si>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</si>
  <si>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</si>
  <si>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</si>
  <si>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</si>
  <si>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</si>
  <si>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</si>
  <si>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</si>
  <si>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</si>
  <si>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</si>
  <si>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</si>
  <si>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</si>
  <si>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</si>
  <si>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</si>
  <si>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</si>
  <si>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</si>
  <si>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</si>
  <si>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</si>
  <si>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</si>
  <si>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</si>
  <si>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</si>
  <si>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</si>
  <si>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</si>
  <si>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</si>
  <si>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</si>
  <si>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</si>
  <si>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</si>
  <si>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</si>
  <si>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</si>
  <si>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</si>
  <si>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</si>
  <si>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</si>
  <si>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</si>
  <si>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</si>
  <si>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</si>
  <si>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</si>
  <si>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</si>
  <si>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</si>
  <si>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</si>
  <si>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</si>
  <si>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</si>
  <si>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</si>
  <si>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</si>
  <si>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</si>
  <si>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</si>
  <si>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</si>
  <si>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</si>
  <si>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</si>
  <si>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</si>
  <si>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</si>
  <si>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</si>
  <si>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</si>
  <si>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</si>
  <si>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</si>
  <si>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</si>
  <si>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</si>
  <si>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</si>
  <si>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</si>
  <si>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</si>
  <si>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</si>
  <si>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</si>
  <si>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</si>
  <si>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</si>
  <si>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</si>
  <si>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</si>
  <si>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</si>
  <si>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</si>
  <si>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</si>
  <si>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</si>
  <si>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</si>
  <si>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</si>
  <si>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</si>
  <si>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</si>
  <si>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</si>
  <si>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</si>
  <si>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</si>
  <si>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</si>
  <si>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</si>
  <si>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</si>
  <si>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</si>
  <si>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</si>
  <si>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</si>
  <si>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</si>
  <si>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</si>
  <si>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</si>
  <si>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</si>
  <si>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</si>
  <si>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</si>
  <si>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</si>
  <si>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</si>
  <si>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</si>
  <si>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</si>
  <si>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</si>
  <si>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</si>
  <si>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</si>
  <si>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</si>
  <si>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</si>
  <si>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</si>
  <si>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</si>
  <si>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</si>
  <si>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</si>
  <si>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</si>
  <si>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</si>
  <si>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</si>
  <si>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</si>
  <si>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</si>
  <si>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</si>
  <si>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</si>
  <si>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</si>
  <si>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</si>
  <si>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</si>
  <si>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</si>
  <si>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</si>
  <si>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</si>
  <si>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</si>
  <si>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</si>
  <si>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</si>
  <si>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</si>
  <si>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</si>
  <si>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</si>
  <si>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</si>
  <si>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</si>
  <si>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</si>
  <si>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</si>
  <si>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</si>
  <si>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</si>
  <si>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</si>
  <si>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</si>
  <si>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</si>
  <si>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</si>
  <si>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</si>
  <si>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</si>
  <si>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</si>
  <si>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</si>
  <si>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</si>
  <si>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</si>
  <si>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</si>
  <si>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</si>
  <si>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</si>
  <si>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</si>
  <si>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</si>
  <si>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</si>
  <si>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</si>
  <si>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</si>
  <si>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</si>
  <si>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</si>
  <si>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</si>
  <si>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</si>
  <si>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</si>
  <si>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</si>
  <si>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</si>
  <si>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</si>
  <si>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</si>
  <si>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</si>
  <si>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</si>
  <si>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</si>
  <si>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</si>
  <si>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</si>
  <si>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</si>
  <si>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</si>
  <si>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</si>
  <si>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</si>
  <si>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</si>
  <si>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</si>
  <si>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</si>
  <si>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</si>
  <si>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</si>
  <si>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</si>
  <si>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</si>
  <si>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</si>
  <si>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</si>
  <si>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</si>
  <si>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</si>
  <si>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</si>
  <si>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</si>
  <si>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</si>
  <si>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</si>
  <si>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</si>
  <si>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</si>
  <si>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</si>
  <si>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</si>
  <si>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</si>
  <si>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</si>
  <si>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</si>
  <si>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</si>
  <si>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</si>
  <si>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</si>
  <si>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</si>
  <si>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</si>
  <si>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</si>
  <si>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</si>
  <si>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</si>
  <si>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</si>
  <si>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</si>
  <si>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</si>
  <si>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</si>
  <si>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</si>
  <si>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</si>
  <si>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</si>
  <si>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</si>
  <si>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</si>
  <si>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</si>
  <si>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</si>
  <si>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</si>
  <si>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</si>
  <si>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</si>
  <si>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</si>
  <si>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</si>
  <si>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</si>
  <si>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</si>
  <si>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</si>
  <si>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</si>
  <si>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</si>
  <si>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</si>
  <si>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</si>
  <si>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</si>
  <si>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</si>
  <si>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</si>
  <si>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</si>
  <si>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</si>
  <si>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</si>
  <si>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</si>
  <si>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</si>
  <si>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</si>
  <si>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</si>
  <si>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</si>
  <si>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</si>
  <si>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</si>
  <si>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</si>
  <si>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</si>
  <si>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</si>
  <si>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</si>
  <si>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</si>
  <si>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</si>
  <si>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</si>
  <si>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</si>
  <si>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</si>
  <si>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</si>
  <si>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</si>
  <si>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</si>
  <si>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</si>
  <si>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</si>
  <si>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</si>
  <si>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</si>
  <si>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</si>
  <si>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</si>
  <si>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</si>
  <si>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</si>
  <si>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</si>
  <si>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</si>
  <si>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</si>
  <si>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</si>
  <si>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</si>
  <si>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</si>
  <si>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</si>
  <si>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</si>
  <si>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</si>
  <si>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</si>
  <si>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</si>
  <si>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</si>
  <si>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</si>
  <si>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</si>
  <si>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</si>
  <si>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</si>
  <si>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</si>
  <si>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</si>
  <si>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</si>
  <si>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</si>
  <si>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</si>
  <si>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</si>
  <si>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</si>
  <si>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</si>
  <si>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</si>
  <si>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</si>
  <si>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</si>
  <si>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</si>
  <si>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</si>
  <si>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</si>
  <si>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</si>
  <si>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</si>
  <si>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</si>
  <si>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</si>
  <si>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</si>
  <si>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</si>
  <si>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</si>
  <si>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</si>
  <si>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</si>
  <si>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</si>
  <si>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</si>
  <si>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</si>
  <si>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</si>
  <si>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</si>
  <si>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</si>
  <si>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</si>
  <si>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</si>
  <si>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</si>
  <si>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</si>
  <si>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</si>
  <si>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</si>
  <si>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</si>
  <si>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</si>
  <si>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</si>
  <si>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</si>
  <si>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</si>
  <si>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</si>
  <si>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</si>
  <si>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</si>
  <si>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</si>
  <si>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</si>
  <si>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</si>
  <si>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</si>
  <si>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</si>
  <si>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</si>
  <si>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</si>
  <si>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</si>
  <si>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</si>
  <si>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</si>
  <si>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</si>
  <si>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</si>
  <si>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</si>
  <si>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</si>
  <si>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</si>
  <si>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</si>
  <si>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</si>
  <si>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</si>
  <si>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</si>
  <si>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</si>
  <si>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</si>
  <si>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</si>
  <si>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</si>
  <si>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</si>
  <si>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</si>
  <si>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</si>
  <si>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</si>
  <si>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</si>
  <si>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</si>
  <si>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</si>
  <si>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</si>
  <si>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</si>
  <si>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</si>
  <si>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</si>
  <si>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</si>
  <si>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</si>
  <si>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</si>
  <si>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</si>
  <si>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</si>
  <si>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</si>
  <si>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</si>
  <si>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</si>
  <si>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</si>
  <si>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</si>
  <si>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</si>
  <si>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</si>
  <si>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</si>
  <si>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</si>
  <si>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</si>
  <si>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</si>
  <si>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</si>
  <si>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</si>
  <si>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</si>
  <si>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</si>
  <si>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</si>
  <si>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</si>
  <si>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</si>
  <si>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</si>
  <si>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</si>
  <si>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</si>
  <si>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</si>
  <si>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</si>
  <si>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</si>
  <si>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</si>
  <si>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</si>
  <si>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</si>
  <si>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</si>
  <si>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</si>
  <si>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</si>
  <si>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</si>
  <si>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</si>
  <si>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</si>
  <si>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</si>
  <si>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</si>
  <si>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</si>
  <si>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</si>
  <si>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</si>
  <si>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</si>
  <si>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</si>
  <si>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</si>
  <si>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</si>
  <si>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</si>
  <si>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</si>
  <si>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</si>
  <si>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</si>
  <si>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</si>
  <si>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</si>
  <si>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</si>
  <si>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</si>
  <si>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</si>
  <si>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</si>
  <si>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</si>
  <si>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</si>
  <si>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</si>
  <si>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</si>
  <si>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</si>
  <si>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</si>
  <si>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</si>
  <si>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</si>
  <si>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</si>
  <si>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</si>
  <si>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</si>
  <si>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</si>
  <si>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</si>
  <si>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</si>
  <si>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</si>
  <si>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</si>
  <si>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</si>
  <si>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</si>
  <si>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</si>
  <si>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</si>
  <si>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</si>
  <si>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</si>
  <si>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</si>
  <si>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</si>
  <si>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</si>
  <si>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</si>
  <si>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</si>
  <si>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</si>
  <si>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</si>
  <si>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</si>
  <si>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</si>
  <si>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</si>
  <si>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</si>
  <si>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</si>
  <si>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</si>
  <si>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</si>
  <si>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</si>
  <si>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</si>
  <si>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</si>
  <si>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</si>
  <si>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</si>
  <si>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</si>
  <si>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</si>
  <si>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</si>
  <si>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</si>
  <si>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</si>
  <si>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</si>
  <si>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</si>
  <si>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</si>
  <si>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</si>
  <si>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</si>
  <si>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</si>
  <si>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</si>
  <si>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</si>
  <si>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</si>
  <si>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</si>
  <si>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</si>
  <si>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</si>
  <si>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</si>
  <si>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</si>
  <si>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</si>
  <si>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</si>
  <si>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</si>
  <si>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</si>
  <si>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</si>
  <si>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</si>
  <si>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</si>
  <si>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</si>
  <si>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</si>
  <si>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</si>
  <si>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</si>
  <si>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</si>
  <si>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</si>
  <si>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</si>
  <si>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</si>
  <si>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</si>
  <si>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</si>
  <si>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</si>
  <si>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</si>
  <si>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</si>
  <si>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</si>
  <si>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</si>
  <si>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</si>
  <si>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</si>
  <si>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</si>
  <si>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</si>
  <si>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</si>
  <si>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</si>
  <si>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</si>
  <si>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</si>
  <si>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</si>
  <si>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</si>
  <si>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</si>
  <si>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</si>
  <si>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</si>
  <si>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</si>
  <si>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</si>
  <si>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</si>
  <si>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</si>
  <si>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</si>
  <si>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</si>
  <si>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</si>
  <si>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</si>
  <si>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</si>
  <si>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</si>
  <si>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</si>
  <si>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</si>
  <si>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</si>
  <si>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</si>
  <si>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</si>
  <si>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</si>
  <si>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</si>
  <si>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</si>
  <si>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</si>
  <si>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</si>
  <si>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</si>
  <si>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</si>
  <si>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</si>
  <si>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</si>
  <si>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</si>
  <si>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</si>
  <si>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</si>
  <si>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</si>
  <si>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</si>
  <si>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</si>
  <si>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</si>
  <si>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</si>
  <si>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</si>
  <si>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</si>
  <si>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</si>
  <si>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</si>
  <si>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</si>
  <si>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</si>
  <si>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</si>
  <si>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</si>
  <si>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</si>
  <si>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</si>
  <si>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</si>
  <si>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</si>
  <si>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</si>
  <si>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</si>
  <si>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</si>
  <si>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</si>
  <si>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</si>
  <si>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</si>
  <si>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</si>
  <si>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</si>
  <si>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</si>
  <si>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</si>
  <si>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</si>
  <si>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</si>
  <si>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</si>
  <si>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</si>
  <si>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</si>
  <si>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</si>
  <si>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</si>
  <si>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</si>
  <si>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</si>
  <si>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</si>
  <si>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</si>
  <si>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</si>
  <si>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</si>
  <si>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</si>
  <si>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</si>
  <si>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</si>
  <si>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</si>
  <si>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</si>
  <si>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</si>
  <si>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</si>
  <si>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</si>
  <si>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</si>
  <si>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</si>
  <si>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</si>
  <si>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</si>
  <si>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</si>
  <si>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</si>
  <si>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</si>
  <si>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</si>
  <si>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</si>
  <si>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</si>
  <si>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</si>
  <si>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</si>
  <si>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</si>
  <si>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</si>
  <si>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</si>
  <si>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</si>
  <si>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</si>
  <si>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</si>
  <si>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</si>
  <si>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</si>
  <si>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</si>
  <si>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</si>
  <si>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</si>
  <si>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</si>
  <si>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</si>
  <si>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</si>
  <si>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</si>
  <si>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</si>
  <si>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</si>
  <si>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</si>
  <si>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</si>
  <si>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</si>
  <si>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</si>
  <si>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</si>
  <si>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</si>
  <si>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</si>
  <si>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</si>
  <si>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</si>
  <si>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</si>
  <si>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</si>
  <si>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</si>
  <si>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</si>
  <si>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</si>
  <si>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</si>
  <si>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</si>
  <si>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</si>
  <si>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</si>
  <si>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</si>
  <si>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</si>
  <si>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</si>
  <si>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</si>
  <si>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</si>
  <si>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</si>
  <si>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</si>
  <si>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</si>
  <si>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</si>
  <si>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</si>
  <si>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</si>
  <si>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</si>
  <si>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</si>
  <si>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</si>
  <si>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</si>
  <si>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</si>
  <si>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</si>
  <si>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</si>
  <si>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</si>
  <si>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</si>
  <si>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</si>
  <si>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</si>
  <si>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</si>
  <si>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</si>
  <si>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</si>
  <si>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</si>
  <si>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</si>
  <si>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</si>
  <si>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</si>
  <si>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</si>
  <si>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</si>
  <si>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</si>
  <si>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</si>
  <si>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</si>
  <si>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</si>
  <si>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</si>
  <si>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</si>
  <si>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</si>
  <si>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</si>
  <si>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</si>
  <si>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</si>
  <si>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</si>
  <si>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</si>
  <si>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</si>
  <si>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</si>
  <si>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</si>
  <si>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</si>
  <si>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</si>
  <si>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</si>
  <si>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</si>
  <si>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</si>
  <si>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</si>
  <si>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</si>
  <si>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</si>
  <si>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</si>
  <si>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</si>
  <si>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</si>
  <si>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</si>
  <si>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</si>
  <si>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</si>
  <si>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</si>
  <si>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</si>
  <si>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</si>
  <si>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</si>
  <si>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</si>
  <si>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</si>
  <si>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</si>
  <si>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</si>
  <si>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</si>
  <si>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</si>
  <si>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</si>
  <si>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</si>
  <si>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</si>
  <si>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</si>
  <si>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</si>
  <si>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</si>
  <si>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</si>
  <si>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</si>
  <si>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</si>
  <si>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</si>
  <si>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</si>
  <si>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</si>
  <si>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</si>
  <si>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</si>
  <si>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</si>
  <si>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</si>
  <si>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</si>
  <si>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</si>
  <si>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</si>
  <si>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</si>
  <si>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</si>
  <si>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</si>
  <si>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</si>
  <si>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</si>
  <si>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</si>
  <si>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</si>
  <si>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</si>
  <si>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</si>
  <si>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</si>
  <si>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</si>
  <si>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</si>
  <si>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</si>
  <si>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</si>
  <si>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</si>
  <si>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</si>
  <si>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</si>
  <si>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</si>
  <si>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</si>
  <si>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</si>
  <si>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</si>
  <si>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</si>
  <si>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</si>
  <si>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</si>
  <si>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</si>
  <si>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</si>
  <si>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</si>
  <si>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</si>
  <si>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</si>
  <si>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</si>
  <si>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</si>
  <si>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</si>
  <si>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</si>
  <si>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</si>
  <si>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</si>
  <si>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</si>
  <si>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</si>
  <si>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</si>
  <si>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</si>
  <si>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</si>
  <si>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</si>
  <si>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</si>
  <si>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</si>
  <si>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</si>
  <si>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</si>
  <si>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</si>
  <si>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</si>
  <si>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</si>
  <si>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</si>
  <si>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</si>
  <si>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</si>
  <si>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</si>
  <si>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</si>
  <si>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</si>
  <si>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</si>
  <si>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</si>
  <si>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</si>
  <si>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</si>
  <si>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</si>
  <si>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</si>
  <si>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</si>
  <si>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</si>
  <si>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</si>
  <si>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</si>
  <si>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</si>
  <si>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</si>
  <si>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</si>
  <si>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</si>
  <si>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</si>
  <si>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</si>
  <si>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</si>
  <si>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</si>
  <si>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</si>
  <si>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</si>
  <si>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</si>
  <si>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</si>
  <si>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</si>
  <si>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</si>
  <si>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</si>
  <si>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</si>
  <si>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</si>
  <si>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</si>
  <si>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</si>
  <si>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</si>
  <si>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</si>
  <si>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</si>
  <si>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</si>
  <si>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</si>
  <si>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</si>
  <si>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</si>
  <si>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</si>
  <si>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</si>
  <si>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</si>
  <si>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</si>
  <si>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</si>
  <si>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</si>
  <si>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</si>
  <si>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</si>
  <si>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</si>
  <si>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</si>
  <si>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</si>
  <si>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</si>
  <si>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</si>
  <si>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</si>
  <si>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</si>
  <si>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</si>
  <si>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</si>
  <si>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</si>
  <si>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</si>
  <si>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</si>
  <si>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</si>
  <si>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</si>
  <si>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</si>
  <si>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</si>
  <si>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</si>
  <si>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</si>
  <si>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</si>
  <si>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</si>
  <si>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</si>
  <si>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</si>
  <si>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</si>
  <si>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</si>
  <si>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</si>
  <si>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</si>
  <si>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</si>
  <si>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</si>
  <si>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</si>
  <si>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</si>
  <si>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</si>
  <si>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</si>
  <si>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</si>
  <si>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</si>
  <si>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</si>
  <si>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</si>
  <si>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</si>
  <si>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</si>
  <si>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</si>
  <si>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</si>
  <si>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</si>
  <si>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</si>
  <si>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</si>
  <si>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</si>
  <si>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</si>
  <si>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</si>
  <si>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</si>
  <si>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</si>
  <si>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</si>
  <si>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</si>
  <si>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</si>
  <si>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</si>
  <si>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</si>
  <si>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</si>
  <si>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</si>
  <si>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</si>
  <si>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</si>
  <si>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</si>
  <si>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</si>
  <si>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</si>
  <si>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</si>
  <si>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</si>
  <si>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</si>
  <si>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</si>
  <si>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</si>
  <si>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</si>
  <si>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</si>
  <si>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</si>
  <si>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</si>
  <si>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</si>
  <si>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</si>
  <si>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</si>
  <si>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</si>
  <si>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</si>
  <si>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</si>
  <si>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</si>
  <si>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</si>
  <si>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</si>
  <si>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</si>
  <si>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</si>
  <si>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</si>
  <si>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</si>
  <si>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</si>
  <si>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</si>
  <si>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</si>
  <si>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</si>
  <si>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</si>
  <si>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</si>
  <si>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</si>
  <si>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</si>
  <si>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</si>
  <si>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</si>
  <si>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</si>
  <si>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</si>
  <si>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</si>
  <si>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</si>
  <si>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</si>
  <si>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</si>
  <si>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</si>
  <si>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</si>
  <si>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</si>
  <si>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</si>
  <si>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</si>
  <si>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</si>
  <si>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</si>
  <si>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</si>
  <si>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</si>
  <si>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</si>
  <si>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</si>
  <si>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</si>
  <si>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</si>
  <si>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</si>
  <si>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</si>
  <si>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</si>
  <si>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</si>
  <si>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</si>
  <si>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</si>
  <si>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</si>
  <si>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</si>
  <si>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</si>
  <si>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</si>
  <si>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</si>
  <si>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</si>
  <si>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</si>
  <si>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</si>
  <si>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</si>
  <si>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</si>
  <si>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</si>
  <si>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</si>
  <si>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</si>
  <si>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</si>
  <si>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</si>
  <si>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</si>
  <si>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</si>
  <si>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</si>
  <si>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</si>
  <si>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</si>
  <si>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</si>
  <si>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</si>
  <si>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</si>
  <si>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</si>
  <si>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</si>
  <si>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</si>
  <si>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</si>
  <si>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</si>
  <si>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</si>
  <si>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</si>
  <si>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</si>
  <si>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</si>
  <si>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</si>
  <si>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</si>
  <si>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</si>
  <si>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</si>
  <si>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</si>
  <si>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</si>
  <si>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</si>
  <si>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</si>
  <si>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</si>
  <si>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</si>
  <si>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</si>
  <si>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</si>
  <si>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</si>
  <si>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</si>
  <si>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</si>
  <si>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</si>
  <si>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</si>
  <si>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</si>
  <si>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</si>
  <si>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</si>
  <si>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</si>
  <si>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</si>
  <si>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</si>
  <si>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</si>
  <si>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</si>
  <si>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</si>
  <si>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</si>
  <si>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</si>
  <si>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</si>
  <si>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</si>
  <si>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</si>
  <si>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</si>
  <si>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</si>
  <si>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</si>
  <si>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</si>
  <si>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</si>
  <si>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</si>
  <si>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</si>
  <si>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</si>
  <si>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</si>
  <si>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</si>
  <si>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</si>
  <si>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</si>
  <si>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</si>
  <si>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</si>
  <si>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</si>
  <si>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</si>
  <si>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</si>
  <si>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</si>
  <si>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</si>
  <si>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</si>
  <si>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</si>
  <si>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</si>
  <si>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</si>
  <si>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</si>
  <si>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</si>
  <si>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</si>
  <si>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</si>
  <si>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</si>
  <si>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</si>
  <si>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</si>
  <si>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</si>
  <si>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</si>
  <si>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</si>
  <si>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</si>
  <si>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</si>
  <si>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</si>
  <si>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</si>
  <si>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</si>
  <si>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</si>
  <si>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</si>
  <si>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</si>
  <si>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</si>
  <si>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</si>
  <si>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</si>
  <si>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</si>
  <si>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</si>
  <si>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</si>
  <si>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</si>
  <si>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</si>
  <si>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</si>
  <si>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</si>
  <si>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</si>
  <si>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</si>
  <si>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</si>
  <si>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</si>
  <si>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</si>
  <si>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</si>
  <si>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</si>
  <si>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</si>
  <si>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</si>
  <si>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</si>
  <si>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</si>
  <si>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</si>
  <si>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</si>
  <si>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</si>
  <si>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</si>
  <si>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</si>
  <si>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</si>
  <si>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</si>
  <si>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</si>
  <si>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</si>
  <si>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</si>
  <si>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</si>
  <si>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</si>
  <si>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</si>
  <si>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</si>
  <si>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</si>
  <si>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</si>
  <si>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</si>
  <si>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</si>
  <si>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</si>
  <si>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</si>
  <si>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</si>
  <si>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</si>
  <si>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</si>
  <si>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</si>
  <si>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</si>
  <si>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</si>
  <si>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</si>
  <si>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</si>
  <si>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</si>
  <si>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</si>
  <si>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</si>
  <si>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</si>
  <si>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</si>
  <si>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</si>
  <si>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</si>
  <si>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</si>
  <si>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</si>
  <si>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</si>
  <si>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</si>
  <si>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</si>
  <si>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</si>
  <si>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</si>
  <si>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</si>
  <si>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</si>
  <si>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</si>
  <si>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</si>
  <si>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</si>
  <si>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</si>
  <si>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</si>
  <si>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</si>
  <si>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</si>
  <si>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</si>
  <si>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</si>
  <si>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</si>
  <si>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</si>
  <si>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</si>
  <si>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</si>
  <si>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</si>
  <si>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</si>
  <si>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</si>
  <si>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</si>
  <si>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</si>
  <si>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</si>
  <si>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</si>
  <si>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</si>
  <si>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</si>
  <si>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</si>
  <si>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</si>
  <si>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</si>
  <si>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</si>
  <si>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</si>
  <si>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</si>
  <si>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</si>
  <si>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</si>
  <si>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</si>
  <si>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</si>
  <si>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</si>
  <si>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</si>
  <si>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</si>
  <si>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</si>
  <si>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</si>
  <si>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</si>
  <si>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</si>
  <si>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</si>
  <si>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</si>
  <si>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</si>
  <si>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</si>
  <si>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</si>
  <si>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</si>
  <si>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</si>
  <si>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</si>
  <si>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</si>
  <si>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</si>
  <si>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</si>
  <si>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</si>
  <si>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</si>
  <si>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</si>
  <si>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</si>
  <si>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</si>
  <si>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</si>
  <si>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</si>
  <si>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</si>
  <si>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</si>
  <si>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</si>
  <si>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</si>
  <si>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</si>
  <si>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</si>
  <si>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</si>
  <si>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</si>
  <si>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</si>
  <si>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</si>
  <si>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</si>
  <si>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</si>
  <si>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</si>
  <si>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</si>
  <si>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</si>
  <si>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</si>
  <si>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</si>
  <si>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</si>
  <si>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</si>
  <si>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</si>
  <si>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</si>
  <si>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</si>
  <si>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</si>
  <si>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</si>
  <si>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</si>
  <si>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</si>
  <si>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</si>
  <si>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</si>
  <si>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</si>
  <si>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</si>
  <si>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</si>
  <si>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</si>
  <si>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</si>
  <si>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</si>
  <si>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</si>
  <si>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</si>
  <si>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</si>
  <si>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</si>
  <si>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</si>
  <si>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</si>
  <si>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</si>
  <si>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</si>
  <si>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</si>
  <si>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</si>
  <si>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</si>
  <si>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</si>
  <si>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</si>
  <si>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</si>
  <si>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</si>
  <si>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</si>
  <si>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</si>
  <si>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</si>
  <si>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</si>
  <si>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</si>
  <si>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</si>
  <si>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</si>
  <si>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</si>
  <si>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</si>
  <si>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</si>
  <si>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</si>
  <si>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</si>
  <si>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</si>
  <si>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</si>
  <si>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</si>
  <si>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</si>
  <si>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</si>
  <si>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</si>
  <si>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</si>
  <si>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</si>
  <si>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</si>
  <si>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</si>
  <si>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</si>
  <si>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</si>
  <si>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</si>
  <si>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</si>
  <si>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</si>
  <si>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</si>
  <si>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</si>
  <si>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</si>
  <si>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</si>
  <si>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</si>
  <si>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</si>
  <si>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</si>
  <si>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</si>
  <si>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</si>
  <si>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</si>
  <si>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</si>
  <si>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</si>
  <si>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</si>
  <si>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</si>
  <si>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</si>
  <si>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</si>
  <si>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</si>
  <si>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</si>
  <si>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</si>
  <si>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</si>
  <si>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</si>
  <si>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</si>
  <si>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</si>
  <si>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</si>
  <si>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</si>
  <si>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</si>
  <si>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</si>
  <si>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</si>
  <si>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</si>
  <si>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</si>
  <si>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</si>
  <si>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</si>
  <si>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</si>
  <si>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</si>
  <si>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</si>
  <si>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</si>
  <si>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</si>
  <si>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</si>
  <si>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</si>
  <si>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</si>
  <si>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</si>
  <si>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</si>
  <si>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</si>
  <si>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</si>
  <si>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</si>
  <si>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</si>
  <si>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</si>
  <si>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</si>
  <si>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</si>
  <si>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</si>
  <si>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</si>
  <si>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</si>
  <si>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</si>
  <si>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</si>
  <si>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</si>
  <si>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</si>
  <si>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</si>
  <si>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</si>
  <si>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</si>
  <si>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</si>
  <si>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</si>
  <si>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</si>
  <si>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</si>
  <si>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</si>
  <si>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</si>
  <si>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</si>
  <si>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</si>
  <si>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</si>
  <si>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</si>
  <si>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</si>
  <si>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</si>
  <si>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</si>
  <si>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</si>
  <si>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</si>
  <si>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</si>
  <si>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</si>
  <si>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</si>
  <si>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</si>
  <si>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</si>
  <si>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</si>
  <si>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</si>
  <si>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</si>
  <si>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</si>
  <si>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</si>
  <si>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</si>
  <si>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</si>
  <si>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</si>
  <si>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</si>
  <si>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</si>
  <si>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</si>
  <si>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</si>
  <si>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</si>
  <si>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</si>
  <si>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</si>
  <si>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</si>
  <si>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</si>
  <si>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</si>
  <si>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</si>
  <si>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</si>
  <si>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</si>
  <si>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</si>
  <si>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</si>
  <si>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</si>
  <si>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</si>
  <si>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</si>
  <si>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</si>
  <si>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</si>
  <si>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</si>
  <si>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</si>
  <si>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</si>
  <si>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</si>
  <si>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</si>
  <si>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</si>
  <si>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</si>
  <si>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</si>
  <si>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</si>
  <si>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</si>
  <si>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</si>
  <si>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</si>
  <si>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</si>
  <si>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</si>
  <si>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</si>
  <si>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</si>
  <si>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</si>
  <si>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</si>
  <si>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</si>
  <si>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</si>
  <si>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</si>
  <si>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</si>
  <si>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</si>
  <si>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</si>
  <si>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</si>
  <si>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</si>
  <si>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</si>
  <si>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</si>
  <si>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</si>
  <si>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</si>
  <si>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</si>
  <si>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</si>
  <si>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</si>
  <si>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</si>
  <si>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</si>
  <si>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</si>
  <si>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</si>
  <si>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</si>
  <si>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</si>
  <si>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</si>
  <si>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</si>
  <si>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</si>
  <si>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</si>
  <si>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</si>
  <si>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</si>
  <si>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</si>
  <si>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</si>
  <si>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</si>
  <si>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</si>
  <si>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</si>
  <si>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</si>
  <si>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</si>
  <si>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</si>
  <si>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</si>
  <si>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</si>
  <si>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</si>
  <si>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</si>
  <si>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</si>
  <si>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</si>
  <si>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</si>
  <si>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</si>
  <si>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</si>
  <si>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</si>
  <si>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</si>
  <si>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</si>
  <si>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</si>
  <si>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</si>
  <si>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</si>
  <si>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</si>
  <si>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</si>
  <si>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</si>
  <si>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</si>
  <si>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</si>
  <si>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</si>
  <si>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</si>
  <si>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</si>
  <si>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</si>
  <si>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</si>
  <si>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</si>
  <si>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</si>
  <si>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</si>
  <si>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</si>
  <si>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</si>
  <si>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</si>
  <si>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</si>
  <si>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</si>
  <si>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</si>
  <si>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</si>
  <si>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</si>
  <si>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</si>
  <si>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</si>
  <si>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</si>
  <si>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</si>
  <si>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</si>
  <si>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</si>
  <si>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</si>
  <si>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</si>
  <si>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</si>
  <si>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</si>
  <si>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</si>
  <si>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</si>
  <si>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</si>
  <si>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</si>
  <si>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</si>
  <si>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</si>
  <si>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</si>
  <si>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</si>
  <si>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</si>
  <si>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</si>
  <si>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</si>
  <si>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</si>
  <si>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</si>
  <si>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</si>
  <si>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</si>
  <si>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</si>
  <si>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</si>
  <si>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</si>
  <si>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</si>
  <si>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</si>
  <si>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</si>
  <si>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</si>
  <si>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</si>
  <si>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</si>
  <si>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</si>
  <si>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</si>
  <si>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</si>
  <si>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</si>
  <si>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</si>
  <si>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</si>
  <si>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</si>
  <si>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</si>
  <si>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</si>
  <si>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</si>
  <si>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</si>
  <si>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</si>
  <si>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</si>
  <si>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</si>
  <si>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</si>
  <si>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</si>
  <si>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</si>
  <si>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</si>
  <si>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</si>
  <si>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</si>
  <si>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</si>
  <si>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</si>
  <si>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</si>
  <si>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</si>
  <si>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</si>
  <si>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</si>
  <si>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</si>
  <si>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</si>
  <si>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</si>
  <si>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</si>
  <si>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</si>
  <si>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</si>
  <si>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</si>
  <si>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</si>
  <si>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</si>
  <si>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</si>
  <si>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</si>
  <si>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</si>
  <si>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</si>
  <si>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</si>
  <si>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</si>
  <si>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</si>
  <si>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</si>
  <si>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</si>
  <si>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</si>
  <si>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</si>
  <si>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</si>
  <si>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</si>
  <si>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</si>
  <si>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</si>
  <si>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</si>
  <si>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</si>
  <si>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</si>
  <si>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</si>
  <si>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</si>
  <si>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</si>
  <si>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</si>
  <si>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</si>
  <si>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</si>
  <si>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</si>
  <si>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</si>
  <si>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</si>
  <si>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</si>
  <si>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</si>
  <si>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</si>
  <si>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</si>
  <si>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</si>
  <si>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</si>
  <si>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</si>
  <si>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</si>
  <si>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</si>
  <si>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</si>
  <si>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</si>
  <si>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</si>
  <si>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</si>
  <si>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</si>
  <si>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</si>
  <si>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</si>
  <si>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</si>
  <si>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</si>
  <si>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</si>
  <si>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</si>
  <si>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</si>
  <si>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</si>
  <si>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</si>
  <si>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</si>
  <si>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</si>
  <si>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</si>
  <si>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</si>
  <si>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</si>
  <si>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</si>
  <si>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</si>
  <si>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</si>
  <si>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</si>
  <si>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</si>
  <si>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</si>
  <si>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</si>
  <si>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</si>
  <si>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</si>
  <si>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</si>
  <si>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</si>
  <si>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</si>
  <si>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</si>
  <si>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</si>
  <si>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</si>
  <si>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</si>
  <si>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</si>
  <si>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</si>
  <si>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</si>
  <si>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</si>
  <si>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</si>
  <si>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</si>
  <si>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</si>
  <si>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</si>
  <si>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</si>
  <si>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</si>
  <si>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</si>
  <si>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</si>
  <si>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</si>
  <si>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</si>
  <si>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</si>
  <si>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</si>
  <si>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</si>
  <si>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</si>
  <si>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</si>
  <si>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</si>
  <si>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</si>
  <si>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</si>
  <si>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</si>
  <si>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</si>
  <si>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</si>
  <si>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</si>
  <si>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</si>
  <si>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</si>
  <si>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</si>
  <si>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</si>
  <si>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</si>
  <si>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</si>
  <si>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</si>
  <si>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</si>
  <si>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</si>
  <si>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</si>
  <si>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</si>
  <si>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</si>
  <si>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</si>
  <si>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</si>
  <si>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</si>
  <si>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</si>
  <si>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</si>
  <si>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</si>
  <si>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</si>
  <si>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</si>
  <si>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</si>
  <si>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</si>
  <si>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</si>
  <si>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</si>
  <si>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</si>
  <si>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</si>
  <si>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</si>
  <si>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</si>
  <si>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</si>
  <si>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</si>
  <si>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</si>
  <si>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</si>
  <si>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</si>
  <si>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</si>
  <si>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</si>
  <si>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</si>
  <si>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</si>
  <si>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</si>
  <si>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</si>
  <si>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</si>
  <si>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</si>
  <si>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</si>
  <si>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</si>
  <si>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</si>
  <si>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</si>
  <si>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</si>
  <si>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</si>
  <si>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</si>
  <si>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</si>
  <si>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</si>
  <si>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</si>
  <si>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</si>
  <si>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</si>
  <si>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</si>
  <si>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</si>
  <si>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</si>
  <si>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</si>
  <si>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</si>
  <si>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</si>
  <si>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</si>
  <si>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</si>
  <si>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</si>
  <si>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</si>
  <si>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</si>
  <si>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</si>
  <si>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</si>
  <si>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</si>
  <si>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</si>
  <si>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</si>
  <si>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</si>
  <si>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</si>
  <si>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</si>
  <si>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</si>
  <si>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</si>
  <si>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</si>
  <si>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</si>
  <si>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</si>
  <si>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</si>
  <si>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</si>
  <si>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</si>
  <si>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</si>
  <si>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</si>
  <si>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</si>
  <si>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</si>
  <si>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</si>
  <si>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</si>
  <si>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</si>
  <si>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</si>
  <si>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</si>
  <si>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</si>
  <si>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</si>
  <si>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</si>
  <si>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</si>
  <si>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</si>
  <si>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</si>
  <si>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</si>
  <si>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</si>
  <si>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</si>
  <si>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</si>
  <si>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</si>
  <si>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</si>
  <si>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</si>
  <si>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</si>
  <si>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</si>
  <si>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</si>
  <si>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</si>
  <si>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</si>
  <si>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</si>
  <si>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</si>
  <si>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</si>
  <si>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</si>
  <si>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</si>
  <si>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</si>
  <si>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</si>
  <si>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</si>
  <si>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</si>
  <si>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</si>
  <si>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</si>
  <si>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</si>
  <si>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</si>
  <si>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</si>
  <si>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</si>
  <si>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</si>
  <si>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</si>
  <si>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</si>
  <si>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</si>
  <si>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</si>
  <si>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</si>
  <si>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</si>
  <si>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</si>
  <si>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</si>
  <si>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</si>
  <si>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</si>
  <si>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</si>
  <si>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</si>
  <si>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</si>
  <si>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</si>
  <si>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</si>
  <si>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</si>
  <si>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</si>
  <si>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</si>
  <si>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</si>
  <si>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</si>
  <si>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</si>
  <si>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</si>
  <si>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</si>
  <si>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</si>
  <si>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</si>
  <si>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</si>
  <si>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</si>
  <si>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</si>
  <si>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</si>
  <si>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</si>
  <si>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</si>
  <si>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</si>
  <si>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</si>
  <si>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</si>
  <si>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</si>
  <si>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</si>
  <si>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</si>
  <si>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</si>
  <si>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</si>
  <si>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</si>
  <si>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</si>
  <si>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</si>
  <si>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</si>
  <si>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</si>
  <si>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</si>
  <si>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</si>
  <si>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</si>
  <si>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</si>
  <si>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</si>
  <si>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</si>
  <si>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</si>
  <si>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</si>
  <si>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</si>
  <si>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</si>
  <si>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</si>
  <si>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</si>
  <si>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</si>
  <si>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</si>
  <si>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</si>
  <si>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</si>
  <si>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</si>
  <si>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</si>
  <si>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</si>
  <si>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</si>
  <si>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</si>
  <si>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</si>
  <si>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</si>
  <si>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</si>
  <si>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</si>
  <si>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</si>
  <si>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</si>
  <si>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</si>
  <si>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</si>
  <si>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</si>
  <si>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</si>
  <si>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</si>
  <si>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</si>
  <si>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</si>
  <si>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</si>
  <si>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</si>
  <si>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</si>
  <si>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</si>
  <si>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</si>
  <si>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</si>
  <si>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</si>
  <si>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</si>
  <si>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</si>
  <si>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</si>
  <si>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</si>
  <si>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</si>
  <si>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</si>
  <si>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</si>
  <si>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</si>
  <si>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</si>
  <si>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</si>
  <si>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</si>
  <si>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</si>
  <si>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</si>
  <si>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</si>
  <si>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</si>
  <si>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</si>
  <si>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</si>
  <si>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</si>
  <si>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</si>
  <si>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</si>
  <si>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</si>
  <si>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</si>
  <si>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</si>
  <si>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</si>
  <si>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</si>
  <si>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</si>
  <si>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</si>
  <si>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</si>
  <si>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</si>
  <si>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</si>
  <si>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</si>
  <si>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</si>
  <si>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</si>
  <si>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</si>
  <si>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</si>
  <si>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</si>
  <si>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</si>
  <si>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</si>
  <si>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</si>
  <si>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</si>
  <si>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</si>
  <si>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</si>
  <si>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</si>
  <si>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</si>
  <si>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</si>
  <si>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</si>
  <si>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</si>
  <si>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</si>
  <si>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</si>
  <si>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</si>
  <si>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</si>
  <si>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</si>
  <si>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</si>
  <si>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</si>
  <si>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</si>
  <si>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</si>
  <si>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</si>
  <si>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</si>
  <si>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</si>
  <si>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</si>
  <si>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</si>
  <si>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</si>
  <si>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</si>
  <si>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</si>
  <si>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</si>
  <si>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</si>
  <si>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</si>
  <si>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</si>
  <si>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</si>
  <si>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</si>
  <si>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</si>
  <si>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</si>
  <si>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</si>
  <si>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</si>
  <si>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</si>
  <si>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</si>
  <si>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</si>
  <si>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</si>
  <si>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</si>
  <si>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</si>
  <si>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</si>
  <si>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</si>
  <si>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</si>
  <si>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</si>
  <si>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</si>
  <si>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</si>
  <si>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</si>
  <si>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</si>
  <si>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</si>
  <si>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</si>
  <si>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</si>
  <si>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</si>
  <si>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</si>
  <si>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</si>
  <si>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</si>
  <si>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</si>
  <si>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</si>
  <si>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</si>
  <si>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</si>
  <si>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</si>
  <si>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</si>
  <si>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</si>
  <si>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</si>
  <si>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</si>
  <si>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</si>
  <si>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</si>
  <si>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</si>
  <si>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</si>
  <si>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</si>
  <si>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</si>
  <si>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</si>
  <si>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</si>
  <si>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</si>
  <si>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</si>
  <si>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</si>
  <si>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</si>
  <si>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</si>
  <si>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</si>
  <si>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</si>
  <si>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</si>
  <si>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</si>
  <si>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</si>
  <si>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</si>
  <si>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</si>
  <si>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</si>
  <si>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</si>
  <si>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</si>
  <si>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</si>
  <si>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</si>
  <si>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</si>
  <si>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</si>
  <si>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</si>
  <si>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</si>
  <si>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</si>
  <si>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</si>
  <si>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</si>
  <si>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</si>
  <si>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</si>
  <si>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</si>
  <si>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</si>
  <si>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</si>
  <si>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</si>
  <si>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</si>
  <si>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</si>
  <si>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</si>
  <si>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</si>
  <si>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</si>
  <si>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</si>
  <si>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</si>
  <si>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</si>
  <si>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</si>
  <si>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</si>
  <si>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</si>
  <si>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</si>
  <si>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</si>
  <si>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</si>
  <si>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</si>
  <si>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</si>
  <si>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</si>
  <si>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</si>
  <si>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</si>
  <si>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</si>
  <si>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</si>
  <si>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</si>
  <si>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</si>
  <si>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</si>
  <si>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</si>
  <si>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</si>
  <si>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</si>
  <si>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</si>
  <si>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</si>
  <si>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</si>
  <si>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</si>
  <si>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</si>
  <si>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</si>
  <si>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</si>
  <si>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</si>
  <si>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</si>
  <si>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</si>
  <si>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</si>
  <si>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</si>
  <si>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</si>
  <si>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</si>
  <si>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</si>
  <si>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</si>
  <si>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</si>
  <si>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</si>
  <si>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</si>
  <si>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</si>
  <si>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</si>
  <si>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</si>
  <si>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</si>
  <si>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</si>
  <si>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</si>
  <si>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</si>
  <si>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</si>
  <si>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</si>
  <si>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</si>
  <si>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</si>
  <si>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</si>
  <si>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</si>
  <si>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</si>
  <si>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</si>
  <si>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</si>
  <si>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</si>
  <si>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</si>
  <si>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</si>
  <si>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</si>
  <si>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</si>
  <si>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</si>
  <si>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</si>
  <si>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</si>
  <si>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</si>
  <si>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</si>
  <si>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</si>
  <si>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</si>
  <si>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</si>
  <si>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</si>
  <si>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</si>
  <si>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</si>
  <si>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</si>
  <si>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</si>
  <si>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</si>
  <si>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</si>
  <si>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</si>
  <si>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</si>
  <si>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</si>
  <si>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</si>
  <si>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</si>
  <si>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</si>
  <si>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</si>
  <si>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</si>
  <si>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</si>
  <si>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</si>
  <si>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</si>
  <si>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</si>
  <si>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</si>
  <si>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</si>
  <si>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</si>
  <si>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</si>
  <si>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</si>
  <si>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</si>
  <si>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</si>
  <si>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</si>
  <si>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</si>
  <si>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</si>
  <si>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</si>
  <si>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</si>
  <si>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</si>
  <si>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</si>
  <si>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</si>
  <si>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</si>
  <si>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</si>
  <si>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</si>
  <si>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</si>
  <si>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</si>
  <si>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</si>
  <si>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</si>
  <si>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</si>
  <si>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</si>
  <si>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</si>
  <si>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</si>
  <si>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</si>
  <si>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</si>
  <si>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</si>
  <si>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</si>
  <si>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</si>
  <si>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</si>
  <si>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</si>
  <si>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</si>
  <si>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</si>
  <si>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</si>
  <si>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</si>
  <si>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</si>
  <si>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</si>
  <si>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</si>
  <si>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</si>
  <si>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</si>
  <si>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</si>
  <si>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</si>
  <si>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</si>
  <si>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</si>
  <si>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</si>
  <si>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</si>
  <si>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</si>
  <si>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</si>
  <si>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</si>
  <si>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</si>
  <si>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</si>
  <si>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</si>
  <si>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</si>
  <si>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</si>
  <si>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</si>
  <si>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</si>
  <si>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</si>
  <si>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</si>
  <si>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</si>
  <si>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</si>
  <si>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</si>
  <si>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</si>
  <si>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</si>
  <si>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</si>
  <si>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</si>
  <si>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</si>
  <si>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</si>
  <si>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</si>
  <si>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</si>
  <si>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</si>
  <si>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</si>
  <si>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</si>
  <si>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</si>
  <si>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</si>
  <si>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</si>
  <si>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</si>
  <si>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</si>
  <si>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</si>
  <si>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</si>
  <si>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</si>
  <si>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</si>
  <si>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</si>
  <si>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</si>
  <si>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</si>
  <si>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</si>
  <si>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</si>
  <si>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</si>
  <si>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</si>
  <si>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</si>
  <si>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</si>
  <si>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</si>
  <si>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</si>
  <si>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</si>
  <si>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</si>
  <si>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</si>
  <si>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</si>
  <si>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</si>
  <si>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</si>
  <si>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</si>
  <si>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</si>
  <si>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</si>
  <si>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</si>
  <si>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</si>
  <si>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</si>
  <si>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</si>
  <si>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</si>
  <si>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</si>
  <si>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</si>
  <si>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</si>
  <si>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</si>
  <si>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</si>
  <si>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</si>
  <si>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</si>
  <si>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</si>
  <si>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</si>
  <si>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</si>
  <si>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</si>
  <si>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</si>
  <si>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</si>
  <si>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</si>
  <si>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</si>
  <si>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</si>
  <si>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</si>
  <si>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</si>
  <si>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</si>
  <si>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</si>
  <si>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</si>
  <si>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</si>
  <si>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</si>
  <si>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</si>
  <si>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</si>
  <si>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</si>
  <si>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</si>
  <si>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</si>
  <si>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</si>
  <si>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</si>
  <si>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</si>
  <si>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</si>
  <si>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</si>
  <si>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</si>
  <si>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</si>
  <si>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</si>
  <si>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</si>
  <si>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</si>
  <si>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</si>
  <si>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</si>
  <si>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</si>
  <si>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</si>
  <si>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</si>
  <si>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</si>
  <si>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</si>
  <si>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</si>
  <si>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</si>
  <si>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</si>
  <si>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</si>
  <si>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</si>
  <si>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</si>
  <si>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</si>
  <si>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</si>
  <si>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</si>
  <si>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</si>
  <si>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</si>
  <si>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</si>
  <si>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</si>
  <si>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</si>
  <si>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</si>
  <si>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</si>
  <si>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</si>
  <si>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</si>
  <si>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</si>
  <si>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</si>
  <si>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</si>
  <si>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</si>
  <si>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</si>
  <si>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</si>
  <si>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</si>
  <si>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</si>
  <si>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</si>
  <si>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</si>
  <si>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</si>
  <si>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</si>
  <si>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</si>
  <si>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</si>
  <si>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</si>
  <si>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</si>
  <si>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</si>
  <si>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</si>
  <si>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</si>
  <si>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</si>
  <si>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</si>
  <si>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</si>
  <si>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</si>
  <si>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</si>
  <si>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</si>
  <si>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</si>
  <si>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</si>
  <si>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</si>
  <si>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</si>
  <si>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</si>
  <si>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</si>
  <si>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</si>
  <si>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</si>
  <si>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</si>
  <si>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</si>
  <si>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</si>
  <si>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</si>
  <si>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</si>
  <si>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</si>
  <si>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</si>
  <si>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</si>
  <si>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</si>
  <si>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</si>
  <si>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</si>
  <si>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</si>
  <si>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</si>
  <si>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</si>
  <si>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</si>
  <si>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</si>
  <si>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</si>
  <si>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</si>
  <si>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</si>
  <si>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</si>
  <si>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</si>
  <si>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</si>
  <si>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</si>
  <si>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</si>
  <si>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</si>
  <si>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</si>
  <si>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</si>
  <si>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</si>
  <si>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</si>
  <si>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</si>
  <si>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</si>
  <si>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</si>
  <si>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</si>
  <si>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</si>
  <si>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</si>
  <si>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</si>
  <si>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</si>
  <si>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</si>
  <si>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</si>
  <si>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</si>
  <si>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</si>
  <si>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</si>
  <si>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</si>
  <si>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</si>
  <si>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</si>
  <si>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</si>
  <si>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</si>
  <si>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</si>
  <si>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</si>
  <si>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</si>
  <si>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</si>
  <si>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</si>
  <si>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</si>
  <si>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</si>
  <si>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</si>
  <si>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</si>
  <si>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</si>
  <si>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</si>
  <si>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</si>
  <si>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</si>
  <si>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</si>
  <si>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</si>
  <si>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</si>
  <si>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</si>
  <si>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</si>
  <si>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</si>
  <si>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</si>
  <si>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</si>
  <si>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</si>
  <si>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</si>
  <si>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</si>
  <si>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</si>
  <si>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</si>
  <si>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</si>
  <si>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</si>
  <si>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</si>
  <si>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</si>
  <si>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</si>
  <si>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</si>
  <si>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</si>
  <si>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</si>
  <si>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</si>
  <si>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</si>
  <si>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</si>
  <si>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</si>
  <si>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</si>
  <si>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</si>
  <si>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</si>
  <si>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</si>
  <si>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</si>
  <si>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</si>
  <si>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</si>
  <si>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</si>
  <si>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</si>
  <si>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</si>
  <si>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</si>
  <si>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</si>
  <si>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</si>
  <si>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</si>
  <si>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</si>
  <si>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</si>
  <si>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</si>
  <si>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</si>
  <si>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</si>
  <si>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</si>
  <si>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</si>
  <si>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</si>
  <si>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</si>
  <si>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</si>
  <si>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</si>
  <si>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</si>
  <si>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</si>
  <si>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</si>
  <si>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</si>
  <si>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</si>
  <si>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</si>
  <si>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</si>
  <si>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</si>
  <si>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</si>
  <si>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</si>
  <si>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</si>
  <si>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</si>
  <si>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</si>
  <si>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</si>
  <si>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</si>
  <si>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</si>
  <si>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</si>
  <si>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</si>
  <si>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</si>
  <si>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</si>
  <si>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</si>
  <si>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</si>
  <si>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</si>
  <si>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</si>
  <si>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</si>
  <si>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</si>
  <si>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</si>
  <si>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</si>
  <si>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</si>
  <si>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</si>
  <si>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</si>
  <si>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</si>
  <si>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</si>
  <si>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</si>
  <si>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</si>
  <si>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</si>
  <si>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</si>
  <si>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</si>
  <si>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</si>
  <si>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</si>
  <si>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</si>
  <si>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</si>
  <si>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</si>
  <si>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</si>
  <si>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</si>
  <si>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</si>
  <si>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</si>
  <si>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</si>
  <si>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</si>
  <si>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</si>
  <si>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</si>
  <si>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</si>
  <si>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</si>
  <si>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</si>
  <si>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</si>
  <si>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</si>
  <si>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</si>
  <si>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</si>
  <si>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</si>
  <si>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</si>
  <si>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</si>
  <si>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</si>
  <si>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</si>
  <si>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</si>
  <si>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</si>
  <si>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</si>
  <si>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</si>
  <si>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</si>
  <si>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</si>
  <si>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</si>
  <si>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</si>
  <si>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</si>
  <si>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</si>
  <si>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</si>
  <si>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</si>
  <si>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</si>
  <si>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</si>
  <si>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</si>
  <si>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</si>
  <si>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</si>
  <si>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</si>
  <si>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</si>
  <si>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</si>
  <si>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</si>
  <si>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</si>
  <si>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</si>
  <si>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</si>
  <si>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</si>
  <si>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</si>
  <si>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</si>
  <si>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</si>
  <si>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</si>
  <si>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</si>
  <si>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</si>
  <si>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</si>
  <si>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</si>
  <si>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</si>
  <si>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</si>
  <si>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</si>
  <si>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</si>
  <si>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</si>
  <si>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</si>
  <si>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</si>
  <si>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</si>
  <si>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</si>
  <si>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</si>
  <si>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</si>
  <si>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</si>
  <si>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</si>
  <si>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</si>
  <si>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</si>
  <si>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</si>
  <si>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</si>
  <si>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</si>
  <si>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</si>
  <si>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</si>
  <si>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</si>
  <si>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</si>
  <si>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</si>
  <si>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</si>
  <si>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</si>
  <si>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</si>
  <si>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</si>
  <si>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</si>
  <si>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</si>
  <si>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</si>
  <si>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</si>
  <si>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</si>
  <si>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</si>
  <si>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</si>
  <si>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</si>
  <si>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</si>
  <si>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</si>
  <si>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</si>
  <si>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</si>
  <si>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</si>
  <si>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</si>
  <si>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</si>
  <si>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</si>
  <si>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</si>
  <si>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</si>
  <si>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</si>
  <si>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</si>
  <si>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</si>
  <si>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</si>
  <si>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</si>
  <si>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</si>
  <si>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</si>
  <si>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</si>
  <si>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</si>
  <si>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</si>
  <si>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</si>
  <si>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</si>
  <si>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</si>
  <si>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</si>
  <si>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</si>
  <si>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</si>
  <si>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</si>
  <si>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</si>
  <si>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</si>
  <si>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</si>
  <si>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</si>
  <si>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</si>
  <si>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</si>
  <si>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</si>
  <si>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</si>
  <si>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</si>
  <si>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</si>
  <si>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</si>
  <si>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</si>
  <si>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</si>
  <si>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</si>
  <si>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</si>
  <si>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</si>
  <si>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</si>
  <si>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</si>
  <si>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</si>
  <si>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</si>
  <si>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</si>
  <si>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</si>
  <si>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</si>
  <si>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</si>
  <si>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</si>
  <si>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</si>
  <si>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</si>
  <si>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</si>
  <si>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</si>
  <si>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</si>
  <si>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</si>
  <si>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</si>
  <si>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</si>
  <si>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</si>
  <si>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</si>
  <si>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</si>
  <si>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</si>
  <si>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</si>
  <si>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</si>
  <si>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</si>
  <si>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</si>
  <si>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</si>
  <si>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</si>
  <si>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</si>
  <si>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</si>
  <si>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</si>
  <si>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</si>
  <si>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</si>
  <si>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</si>
  <si>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</si>
  <si>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</si>
  <si>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</si>
  <si>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</si>
  <si>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</si>
  <si>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</si>
  <si>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</si>
  <si>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</si>
  <si>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</si>
  <si>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</si>
  <si>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</si>
  <si>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</si>
  <si>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</si>
  <si>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</si>
  <si>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</si>
  <si>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</si>
  <si>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</si>
  <si>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</si>
  <si>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</si>
  <si>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</si>
  <si>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</si>
  <si>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</si>
  <si>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</si>
  <si>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</si>
  <si>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</si>
  <si>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</si>
  <si>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</si>
  <si>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</si>
  <si>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</si>
  <si>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</si>
  <si>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</si>
  <si>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</si>
  <si>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</si>
  <si>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</si>
  <si>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</si>
  <si>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</si>
  <si>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</si>
  <si>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</si>
  <si>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</si>
  <si>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</si>
  <si>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</si>
  <si>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</si>
  <si>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</si>
  <si>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</si>
  <si>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</si>
  <si>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</si>
  <si>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</si>
  <si>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</si>
  <si>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</si>
  <si>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</si>
  <si>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</si>
  <si>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</si>
  <si>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</si>
  <si>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</si>
  <si>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</si>
  <si>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</si>
  <si>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</si>
  <si>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</si>
  <si>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</si>
  <si>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</si>
  <si>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</si>
  <si>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</si>
  <si>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</si>
  <si>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</si>
  <si>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</si>
  <si>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</si>
  <si>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</si>
  <si>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</si>
  <si>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</si>
  <si>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</si>
  <si>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</si>
  <si>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</si>
  <si>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</si>
  <si>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</si>
  <si>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</si>
  <si>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</si>
  <si>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</si>
  <si>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</si>
  <si>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</si>
  <si>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</si>
  <si>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</si>
  <si>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</si>
  <si>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</si>
  <si>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</si>
  <si>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</si>
  <si>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</si>
  <si>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</si>
  <si>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</si>
  <si>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</si>
  <si>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</si>
  <si>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</si>
  <si>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</si>
  <si>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</si>
  <si>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</si>
  <si>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</si>
  <si>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</si>
  <si>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</si>
  <si>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</si>
  <si>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</si>
  <si>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</si>
  <si>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</si>
  <si>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</si>
  <si>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</si>
  <si>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</si>
  <si>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</si>
  <si>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</si>
  <si>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</si>
  <si>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</si>
  <si>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</si>
  <si>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</si>
  <si>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</si>
  <si>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</si>
  <si>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</si>
  <si>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</si>
  <si>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</si>
  <si>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</si>
  <si>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</si>
  <si>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</si>
  <si>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</si>
  <si>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</si>
  <si>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</si>
  <si>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</si>
  <si>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</si>
  <si>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</si>
  <si>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</si>
  <si>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</si>
  <si>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</si>
  <si>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</si>
  <si>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</si>
  <si>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</si>
  <si>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</si>
  <si>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</si>
  <si>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</si>
  <si>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</si>
  <si>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</si>
  <si>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</si>
  <si>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</si>
  <si>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</si>
  <si>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</si>
  <si>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</si>
  <si>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</si>
  <si>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</si>
  <si>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</si>
  <si>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</si>
  <si>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</si>
  <si>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</si>
  <si>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</si>
  <si>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</si>
  <si>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</si>
  <si>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</si>
  <si>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</si>
  <si>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</si>
  <si>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</si>
  <si>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</si>
  <si>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</si>
  <si>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</si>
  <si>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</si>
  <si>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</si>
  <si>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</si>
  <si>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</si>
  <si>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</si>
  <si>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</si>
  <si>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</si>
  <si>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</si>
  <si>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</si>
  <si>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</si>
  <si>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</si>
  <si>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</si>
  <si>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</si>
  <si>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</si>
  <si>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</si>
  <si>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</si>
  <si>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</si>
  <si>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</si>
  <si>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</si>
  <si>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</si>
  <si>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</si>
  <si>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</si>
  <si>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</si>
  <si>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</si>
  <si>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</si>
  <si>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</si>
  <si>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</si>
  <si>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</si>
  <si>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</si>
  <si>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</si>
  <si>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</si>
  <si>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</si>
  <si>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</si>
  <si>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</si>
  <si>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</si>
  <si>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</si>
  <si>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</si>
  <si>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</si>
  <si>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</si>
  <si>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</si>
  <si>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</si>
  <si>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</si>
  <si>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</si>
  <si>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</si>
  <si>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</si>
  <si>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</si>
  <si>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</si>
  <si>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</si>
  <si>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</si>
  <si>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</si>
  <si>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</si>
  <si>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</si>
  <si>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</si>
  <si>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</si>
  <si>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</si>
  <si>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</si>
  <si>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</si>
  <si>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</si>
  <si>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</si>
  <si>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</si>
  <si>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</si>
  <si>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</si>
  <si>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</si>
  <si>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</si>
  <si>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</si>
  <si>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PCM-20251111-00000427</t>
  </si>
  <si>
    <t>Restored by PG</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</si>
  <si>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</si>
  <si>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</si>
  <si>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</si>
  <si>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</si>
  <si>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</si>
  <si>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</si>
  <si>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</si>
  <si>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</si>
  <si>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</si>
  <si>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</si>
  <si>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PCM-20251111-00000539</t>
  </si>
  <si>
    <t xml:space="preserve">EM team at site checking </t>
  </si>
  <si>
    <t>PCM-20251111-00000543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</si>
</sst>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9" fillId="7" borderId="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6" totalsRowShown="0" headerRowDxfId="174" dataDxfId="173" headerRowBorderDxfId="171" tableBorderDxfId="172" totalsRowBorderDxfId="170">
  <autoFilter ref="A1:L4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 totalsRowShown="0" headerRowDxfId="157" dataDxfId="156" headerRowBorderDxfId="154" tableBorderDxfId="155" totalsRowBorderDxfId="153">
  <autoFilter ref="A1:CJ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4" totalsRowShown="0" headerRowDxfId="48" dataDxfId="47" headerRowBorderDxfId="45" tableBorderDxfId="46" totalsRowBorderDxfId="44">
  <autoFilter ref="A1:L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8" totalsRowShown="0" headerRowDxfId="31" dataDxfId="30" headerRowBorderDxfId="28" tableBorderDxfId="29">
  <autoFilter ref="A1:L2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5" totalsRowShown="0" headerRowDxfId="15" dataDxfId="14" headerRowBorderDxfId="12" tableBorderDxfId="13">
  <autoFilter ref="A1:L16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D4" sqref="D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309.42987442129379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4" ca="1" si="0">IFERROR(NOW()-F3,"")</f>
        <v>45972.37830034722</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45972.37830034722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45972.37830034722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45972.37830034722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45972.37830034722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45972.37830034722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45972.37830034722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45972.37830034722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45972.37830034722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45972.37830034722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45972.37830034722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45972.37830034722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45972.37830034722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45972.37830034722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45972.37830034722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45972.37830034722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45972.37830034722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45972.37830034722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45972.37830034722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45972.37830034722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45972.37830034722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45972.37830034722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45972.37830034722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45972.37830034722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45972.37830034722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45972.37830034722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45972.37830034722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45972.37830034722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45972.37830034722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45972.37830034722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45972.37830034722</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0"/>
        <v>45972.37830034722</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ref="G35:G66" ca="1" si="1">IFERROR(NOW()-F35,"")</f>
        <v>45972.37830034722</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45972.37830034722</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45972.37830034722</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45972.37830034722</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45972.37830034722</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45972.37830034722</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45972.37830034722</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45972.37830034722</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45972.37830034722</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45972.37830034722</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45972.37830034722</v>
      </c>
      <c r="H45" s="111"/>
      <c r="I45" s="109" t="str">
        <f>IFERROR(VLOOKUP(D45,DB!A:F,6,0),"")</f>
        <v/>
      </c>
      <c r="J45" s="109" t="str">
        <f>IFERROR(VLOOKUP(D45,DB!A:G,7,0),"")</f>
        <v/>
      </c>
      <c r="K45" s="113"/>
      <c r="L45" s="114" t="str">
        <f>IFERROR(VLOOKUP(D45,DB!A:I,9,0),"")</f>
        <v/>
      </c>
    </row>
    <row r="46" spans="1:12" ht="15" customHeight="1">
      <c r="A46" s="117"/>
      <c r="B46" s="118" t="str">
        <f>IFERROR(VLOOKUP(D46,DB!A:K,11,0),"")</f>
        <v/>
      </c>
      <c r="C46" s="118"/>
      <c r="D46" s="118"/>
      <c r="E46" s="119"/>
      <c r="F46" s="120"/>
      <c r="G46" s="121">
        <f t="shared" ca="1" si="1"/>
        <v>45972.37830034722</v>
      </c>
      <c r="H46" s="120"/>
      <c r="I46" s="118" t="str">
        <f>IFERROR(VLOOKUP(D46,DB!A:F,6,0),"")</f>
        <v/>
      </c>
      <c r="J46" s="118" t="str">
        <f>IFERROR(VLOOKUP(D46,DB!A:G,7,0),"")</f>
        <v/>
      </c>
      <c r="K46" s="122"/>
      <c r="L46" s="123" t="str">
        <f>IFERROR(VLOOKUP(D46,DB!A:I,9,0),"")</f>
        <v/>
      </c>
    </row>
  </sheetData>
  <customSheetViews>
    <customSheetView guid="{F6042A99-DD27-4453-835D-0834D95730CC}" filter="1" showAutoFilter="1">
      <pageMargins left="0" right="0" top="0" bottom="0" header="0" footer="0"/>
      <autoFilter ref="B1:M1" xr:uid="{334FCF42-494B-4D7C-8A7F-B3A13149BEC4}"/>
    </customSheetView>
  </customSheetViews>
  <dataValidations count="2">
    <dataValidation allowBlank="1" showInputMessage="1" showErrorMessage="1" sqref="E1" xr:uid="{5DBA255D-CDD9-49FB-AD3C-AF70AB4EE696}"/>
    <dataValidation type="list" allowBlank="1" showInputMessage="1" showErrorMessage="1" sqref="E2:E4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147.37846238425846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25972</v>
      </c>
      <c r="E4" s="103" t="s">
        <v>39021</v>
      </c>
      <c r="F4" s="104">
        <v>45972.283518518518</v>
      </c>
      <c r="G4" s="105">
        <f t="shared" ref="G4:G20" ca="1" si="1">IFERROR(NOW()-F4,"-")</f>
        <v>9.4781828702252824E-2</v>
      </c>
      <c r="H4" s="104">
        <v>45972.27853009259</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45972.37830034722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45972.37830034722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45972.37830034722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45972.37830034722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45972.37830034722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45972.37830034722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45972.37830034722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45972.37830034722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45972.37830034722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45972.37830034722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45972.37830034722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45972.37830034722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45972.37830034722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45972.37830034722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45972.37830034722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45972.37830034722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ref="G21:G52" ca="1" si="2">IFERROR(NOW()-F21,"-")</f>
        <v>45972.37830034722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2"/>
        <v>45972.37830034722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2"/>
        <v>45972.37830034722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2"/>
        <v>45972.37830034722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2"/>
        <v>45972.37830034722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2"/>
        <v>45972.37830034722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27"/>
      <c r="B27" s="128" t="str">
        <f>IFERROR(VLOOKUP(D27,DB!A:K,11,0),"")</f>
        <v/>
      </c>
      <c r="C27" s="128"/>
      <c r="D27" s="128"/>
      <c r="E27" s="129"/>
      <c r="F27" s="130"/>
      <c r="G27" s="131">
        <f t="shared" ca="1" si="2"/>
        <v>45972.37830034722</v>
      </c>
      <c r="H27" s="130"/>
      <c r="I27" s="128" t="str">
        <f>IFERROR(VLOOKUP(D27,DB!A:F,6,0),"")</f>
        <v/>
      </c>
      <c r="J27" s="128" t="str">
        <f>IFERROR(VLOOKUP(D27,DB!A:G,7,0),"")</f>
        <v/>
      </c>
      <c r="K27" s="132"/>
      <c r="L27" s="128" t="str">
        <f>IFERROR(VLOOKUP(D27,DB!A:I,9,0),"")</f>
        <v/>
      </c>
      <c r="M27" s="128"/>
      <c r="N27" s="128"/>
      <c r="O27" s="128"/>
      <c r="P27" s="128"/>
      <c r="Q27" s="128"/>
      <c r="R27" s="128"/>
      <c r="S27" s="128"/>
      <c r="T27" s="128"/>
      <c r="U27" s="128"/>
      <c r="V27" s="128"/>
      <c r="W27" s="128"/>
      <c r="X27" s="128"/>
      <c r="Y27" s="128"/>
      <c r="Z27" s="128"/>
      <c r="AA27" s="128"/>
      <c r="AB27" s="128"/>
      <c r="AC27" s="128"/>
      <c r="AD27" s="128"/>
      <c r="AE27" s="128"/>
      <c r="AF27" s="128"/>
      <c r="AG27" s="128"/>
      <c r="AH27" s="128"/>
      <c r="AI27" s="128"/>
      <c r="AJ27" s="128"/>
      <c r="AK27" s="128"/>
      <c r="AL27" s="128"/>
      <c r="AM27" s="128"/>
      <c r="AN27" s="128"/>
      <c r="AO27" s="128"/>
      <c r="AP27" s="128"/>
      <c r="AQ27" s="128"/>
      <c r="AR27" s="128"/>
      <c r="AS27" s="128"/>
      <c r="AT27" s="128"/>
      <c r="AU27" s="128"/>
      <c r="AV27" s="128"/>
      <c r="AW27" s="128"/>
      <c r="AX27" s="128"/>
      <c r="AY27" s="128"/>
      <c r="AZ27" s="128"/>
      <c r="BA27" s="128"/>
      <c r="BB27" s="128"/>
      <c r="BC27" s="128"/>
      <c r="BD27" s="128"/>
      <c r="BE27" s="128"/>
      <c r="BF27" s="128"/>
      <c r="BG27" s="128"/>
      <c r="BH27" s="128"/>
      <c r="BI27" s="128"/>
      <c r="BJ27" s="128"/>
      <c r="BK27" s="128"/>
      <c r="BL27" s="128"/>
      <c r="BM27" s="128"/>
      <c r="BN27" s="128"/>
      <c r="BO27" s="128"/>
      <c r="BP27" s="128"/>
      <c r="BQ27" s="128"/>
      <c r="BR27" s="128"/>
      <c r="BS27" s="128"/>
      <c r="BT27" s="128"/>
      <c r="BU27" s="128"/>
      <c r="BV27" s="128"/>
      <c r="BW27" s="128"/>
      <c r="BX27" s="128"/>
      <c r="BY27" s="128"/>
      <c r="BZ27" s="128"/>
      <c r="CA27" s="128"/>
      <c r="CB27" s="128"/>
      <c r="CC27" s="128"/>
      <c r="CD27" s="128"/>
      <c r="CE27" s="128"/>
      <c r="CF27" s="128"/>
      <c r="CG27" s="128"/>
      <c r="CH27" s="128"/>
      <c r="CI27" s="128"/>
      <c r="CJ27" s="133"/>
    </row>
  </sheetData>
  <dataValidations count="2">
    <dataValidation allowBlank="1" showInputMessage="1" showErrorMessage="1" sqref="E1" xr:uid="{4D935161-CDD3-4592-B877-3FB59C99E142}"/>
    <dataValidation type="list" allowBlank="1" showInputMessage="1" showErrorMessage="1" sqref="E3:E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55"/>
      <c r="E2" s="18"/>
      <c r="F2" s="20"/>
      <c r="G2" s="21">
        <f t="shared" ref="G2:G10" ca="1" si="0">IFERROR(NOW()-F2,"-")</f>
        <v>45972.37830034722</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45972.37830034722</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45972.37830034722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45972.37830034722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45972.37830034722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45972.37830034722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45972.37830034722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45972.37830034722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45972.37830034722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45972.37830034722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45972.37830034722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45972.37830034722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45972.37830034722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45972.37830034722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45972.37830034722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45972.37830034722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45972.37830034722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45972.37830034722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45972.37830034722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45972.37830034722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45972.37830034722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45972.37830034722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45972.37830034722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45972.37830034722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45972.37830034722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45972.37830034722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45972.37830034722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45972.37830034722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45972.37830034722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45972.37830034722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45972.37830034722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45972.37830034722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45972.37830034722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45972.37830034722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45972.37830034722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45972.37830034722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45972.37830034722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45972.37830034722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45972.37830034722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45972.37830034722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45972.37830034722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45972.37830034722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45972.37830034722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45972.37830034722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45972.37830034722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45972.37830034722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45972.37830034722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45972.37830034722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45972.37830034722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45972.37830034722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45972.37830034722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45972.37830034722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45972.37830034722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45972.37830034722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45972.37830034722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45972.37830034722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45972.37830034722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45972.37830034722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45972.37830034722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45972.37830034722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45972.37830034722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45972.37830034722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45972.37830034722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45972.37830034722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45972.37830034722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45972.37830034722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45972.37830034722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45972.37830034722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45972.37830034722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45972.37830034722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45972.37830034722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45972.37830034722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45972.37830034722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45972.37830034722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45972.37830034722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45972.37830034722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45972.37830034722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45972.37830034722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45972.37830034722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45972.37830034722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45972.37830034722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45972.37830034722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45972.37830034722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45972.37830034722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45972.37830034722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45972.37830034722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45972.37830034722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45972.37830034722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45972.37830034722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45972.37830034722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45972.37830034722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45972.37830034722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45972.37830034722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45972.37830034722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45972.37830034722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45972.37830034722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45972.37830034722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45972.37830034722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45972.37830034722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45972.37830034722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45972.37830034722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45972.37830034722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45972.37830034722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45972.37830034722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45972.37830034722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45972.37830034722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45972.37830034722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45972.37830034722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45972.37830034722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45972.37830034722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45972.37830034722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45972.37830034722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45972.37830034722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45972.37830034722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45972.37830034722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45972.37830034722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45972.37830034722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45972.37830034722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45972.37830034722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45972.37830034722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45972.37830034722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45972.37830034722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45972.37830034722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45972.37830034722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45972.37830034722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45972.37830034722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45972.37830034722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45972.37830034722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45972.37830034722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45972.37830034722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45972.37830034722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45972.37830034722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45972.37830034722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45972.37830034722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45972.37830034722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45972.37830034722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45972.37830034722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45972.37830034722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45972.37830034722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45972.37830034722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45972.37830034722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45972.37830034722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45972.37830034722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45972.37830034722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45972.37830034722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45972.37830034722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45972.37830034722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45972.37830034722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45972.37830034722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45972.37830034722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45972.37830034722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45972.37830034722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45972.37830034722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45972.37830034722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45972.37830034722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45972.37830034722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45972.37830034722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45972.37830034722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45972.37830034722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45972.37830034722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45972.37830034722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45972.37830034722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45972.37830034722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45972.37830034722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45972.37830034722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45972.37830034722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45972.37830034722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45972.37830034722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45972.37830034722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45972.37830034722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45972.37830034722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45972.37830034722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45972.37830034722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45972.37830034722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45972.37830034722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45972.37830034722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45972.37830034722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45972.37830034722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45972.37830034722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45972.37830034722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45972.37830034722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45972.37830034722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45972.37830034722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45972.37830034722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45972.37830034722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45972.37830034722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45972.37830034722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45972.37830034722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45972.37830034722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45972.37830034722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45972.37830034722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45972.37830034722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45972.37830034722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45972.37830034722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45972.37830034722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45972.37830034722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45972.37830034722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45972.37830034722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45972.37830034722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45972.37830034722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45972.37830034722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45972.37830034722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45972.37830034722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45972.37830034722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45972.37830034722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45972.37830034722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45972.37830034722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45972.37830034722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45972.37830034722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45972.37830034722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45972.37830034722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45972.37830034722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45972.37830034722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45972.37830034722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45972.37830034722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45972.37830034722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45972.37830034722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45972.37830034722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45972.37830034722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45972.37830034722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45972.37830034722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45972.37830034722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45972.37830034722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45972.37830034722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45972.37830034722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45972.37830034722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45972.37830034722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45972.37830034722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45972.37830034722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45972.37830034722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45972.37830034722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45972.37830034722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45972.37830034722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45972.37830034722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45972.37830034722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45972.37830034722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45972.37830034722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45972.37830034722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45972.37830034722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45972.37830034722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45972.37830034722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45972.37830034722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45972.37830034722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45972.37830034722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45972.37830034722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45972.37830034722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45972.37830034722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45972.37830034722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45972.37830034722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45972.37830034722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45972.37830034722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45972.37830034722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45972.37830034722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45972.37830034722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45972.37830034722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45972.37830034722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45972.37830034722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45972.37830034722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45972.37830034722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45972.37830034722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45972.37830034722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45972.37830034722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45972.37830034722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45972.37830034722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45972.37830034722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45972.37830034722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45972.37830034722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45972.37830034722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45972.37830034722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45972.37830034722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45972.37830034722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45972.37830034722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45972.37830034722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45972.37830034722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45972.37830034722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45972.37830034722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45972.37830034722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45972.37830034722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45972.37830034722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45972.37830034722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45972.37830034722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45972.37830034722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45972.37830034722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45972.37830034722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45972.37830034722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45972.37830034722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45972.37830034722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45972.37830034722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45972.37830034722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45972.37830034722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45972.37830034722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45972.37830034722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45972.37830034722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45972.37830034722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45972.37830034722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45972.37830034722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45972.37830034722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45972.37830034722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45972.37830034722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45972.37830034722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45972.37830034722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45972.37830034722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45972.37830034722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45972.37830034722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45972.37830034722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45972.37830034722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45972.37830034722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45972.37830034722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45972.37830034722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45972.37830034722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45972.37830034722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45972.37830034722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45972.37830034722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45972.37830034722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45972.37830034722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45972.37830034722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45972.37830034722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45972.37830034722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45972.37830034722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45972.37830034722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45972.37830034722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45972.37830034722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45972.37830034722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45972.37830034722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45972.37830034722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45972.37830034722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45972.37830034722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45972.37830034722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45972.37830034722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45972.37830034722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45972.37830034722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45972.37830034722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45972.37830034722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45972.37830034722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45972.37830034722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45972.37830034722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45972.37830034722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45972.37830034722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45972.37830034722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45972.37830034722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45972.37830034722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45972.37830034722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45972.37830034722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45972.37830034722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45972.37830034722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45972.37830034722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45972.37830034722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45972.37830034722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45972.37830034722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45972.37830034722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45972.37830034722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45972.37830034722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45972.37830034722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45972.37830034722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45972.37830034722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45972.37830034722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45972.37830034722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45972.37830034722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45972.37830034722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45972.37830034722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45972.37830034722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45972.37830034722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45972.37830034722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45972.37830034722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45972.37830034722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45972.37830034722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45972.37830034722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45972.37830034722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45972.37830034722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45972.37830034722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45972.37830034722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45972.37830034722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45972.37830034722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45972.37830034722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45972.37830034722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45972.37830034722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45972.37830034722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45972.37830034722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45972.37830034722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45972.37830034722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45972.37830034722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45972.37830034722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45972.37830034722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45972.37830034722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45972.37830034722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45972.37830034722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45972.37830034722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45972.37830034722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45972.37830034722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45972.37830034722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45972.37830034722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45972.37830034722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45972.37830034722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45972.37830034722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45972.37830034722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45972.37830034722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45972.37830034722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45972.37830034722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45972.37830034722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45972.37830034722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45972.37830034722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45972.37830034722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45972.37830034722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45972.37830034722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45972.37830034722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45972.37830034722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45972.37830034722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45972.37830034722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45972.37830034722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45972.37830034722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45972.37830034722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45972.37830034722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45972.37830034722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45972.37830034722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45972.37830034722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45972.37830034722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45972.37830034722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45972.37830034722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45972.37830034722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45972.37830034722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45972.37830034722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45972.37830034722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45972.37830034722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45972.37830034722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45972.37830034722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45972.37830034722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45972.37830034722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45972.37830034722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45972.37830034722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45972.37830034722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45972.37830034722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45972.37830034722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45972.37830034722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45972.37830034722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45972.37830034722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45972.37830034722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45972.37830034722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45972.37830034722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45972.37830034722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45972.37830034722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45972.37830034722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45972.37830034722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45972.37830034722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45972.37830034722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45972.37830034722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45972.37830034722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45972.37830034722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45972.37830034722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45972.37830034722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45972.37830034722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45972.37830034722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45972.37830034722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45972.37830034722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45972.37830034722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45972.37830034722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45972.37830034722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45972.37830034722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45972.37830034722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45972.37830034722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45972.37830034722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45972.37830034722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45972.37830034722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45972.37830034722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45972.37830034722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45972.37830034722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45972.37830034722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45972.37830034722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45972.37830034722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45972.37830034722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45972.37830034722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45972.37830034722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45972.37830034722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45972.37830034722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45972.37830034722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45972.37830034722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45972.37830034722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45972.37830034722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45972.37830034722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45972.37830034722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45972.37830034722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45972.37830034722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45972.37830034722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45972.37830034722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45972.37830034722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45972.37830034722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45972.37830034722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45972.37830034722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45972.37830034722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45972.37830034722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45972.37830034722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45972.37830034722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45972.37830034722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45972.37830034722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45972.37830034722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45972.37830034722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45972.37830034722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45972.37830034722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45972.37830034722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45972.37830034722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45972.37830034722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45972.37830034722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45972.37830034722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45972.37830034722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45972.37830034722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45972.37830034722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45972.37830034722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45972.37830034722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45972.37830034722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45972.37830034722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45972.37830034722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45972.37830034722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45972.37830034722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45972.37830034722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45972.37830034722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45972.37830034722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45972.37830034722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45972.37830034722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45972.37830034722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45972.37830034722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45972.37830034722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45972.37830034722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45972.37830034722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45972.37830034722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45972.37830034722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45972.37830034722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45972.37830034722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45972.37830034722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45972.37830034722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45972.37830034722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45972.37830034722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45972.37830034722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45972.37830034722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45972.37830034722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45972.37830034722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45972.37830034722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45972.37830034722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45972.37830034722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45972.37830034722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45972.37830034722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45972.37830034722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45972.37830034722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45972.37830034722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45972.37830034722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45972.37830034722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45972.37830034722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45972.37830034722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45972.37830034722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45972.37830034722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45972.37830034722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45972.37830034722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45972.37830034722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45972.37830034722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45972.37830034722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45972.37830034722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45972.37830034722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45972.37830034722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45972.37830034722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45972.37830034722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45972.37830034722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45972.37830034722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45972.37830034722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45972.37830034722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45972.37830034722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45972.37830034722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45972.37830034722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45972.37830034722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45972.37830034722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45972.37830034722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45972.37830034722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45972.37830034722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45972.37830034722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45972.37830034722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45972.37830034722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45972.37830034722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45972.37830034722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45972.37830034722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45972.37830034722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45972.37830034722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45972.37830034722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45972.37830034722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45972.37830034722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45972.37830034722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45972.37830034722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45972.37830034722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45972.37830034722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45972.37830034722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45972.37830034722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45972.37830034722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45972.37830034722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45972.37830034722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45972.37830034722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45972.37830034722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45972.37830034722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45972.37830034722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45972.37830034722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45972.37830034722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45972.37830034722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45972.37830034722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45972.37830034722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45972.37830034722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45972.37830034722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45972.37830034722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45972.37830034722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45972.37830034722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45972.37830034722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45972.37830034722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45972.37830034722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45972.37830034722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45972.37830034722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45972.37830034722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45972.37830034722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45972.37830034722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45972.37830034722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45972.37830034722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45972.37830034722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45972.37830034722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45972.37830034722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45972.37830034722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45972.37830034722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45972.37830034722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45972.37830034722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45972.37830034722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45972.37830034722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45972.37830034722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45972.37830034722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45972.37830034722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45972.37830034722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45972.37830034722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45972.37830034722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45972.37830034722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45972.37830034722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45972.37830034722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45972.37830034722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45972.37830034722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45972.37830034722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45972.37830034722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45972.37830034722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45972.37830034722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45972.37830034722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45972.37830034722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45972.37830034722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45972.37830034722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45972.37830034722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45972.37830034722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45972.37830034722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45972.37830034722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45972.37830034722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45972.37830034722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45972.37830034722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45972.37830034722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45972.37830034722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45972.37830034722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45972.37830034722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45972.37830034722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45972.37830034722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45972.37830034722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45972.37830034722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45972.37830034722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45972.37830034722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45972.37830034722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45972.37830034722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45972.37830034722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45972.37830034722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45972.37830034722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45972.37830034722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45972.37830034722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45972.37830034722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45972.37830034722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45972.37830034722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45972.37830034722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45972.37830034722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45972.37830034722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45972.37830034722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45972.37830034722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45972.37830034722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45972.37830034722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45972.37830034722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45972.37830034722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45972.37830034722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45972.37830034722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45972.37830034722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45972.37830034722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45972.37830034722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45972.37830034722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45972.37830034722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45972.37830034722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45972.37830034722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45972.37830034722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45972.37830034722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45972.37830034722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45972.37830034722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45972.37830034722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45972.37830034722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45972.37830034722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45972.37830034722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45972.37830034722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45972.37830034722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45972.37830034722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45972.37830034722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45972.37830034722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45972.37830034722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45972.37830034722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45972.37830034722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45972.37830034722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45972.37830034722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45972.37830034722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45972.37830034722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45972.37830034722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45972.37830034722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45972.37830034722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45972.37830034722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45972.37830034722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45972.37830034722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45972.37830034722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45972.37830034722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45972.37830034722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45972.37830034722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45972.37830034722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45972.37830034722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45972.37830034722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45972.37830034722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45972.37830034722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45972.37830034722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45972.37830034722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45972.37830034722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45972.37830034722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45972.37830034722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45972.37830034722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45972.37830034722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45972.37830034722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45972.37830034722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45972.37830034722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45972.37830034722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45972.37830034722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45972.37830034722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45972.37830034722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45972.37830034722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45972.37830034722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45972.37830034722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45972.37830034722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45972.37830034722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45972.37830034722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45972.37830034722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45972.37830034722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45972.37830034722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45972.37830034722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45972.37830034722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45972.37830034722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45972.37830034722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45972.37830034722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45972.37830034722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45972.37830034722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45972.37830034722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45972.37830034722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45972.37830034722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45972.37830034722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45972.37830034722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45972.37830034722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45972.37830034722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45972.37830034722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45972.37830034722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45972.37830034722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45972.37830034722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45972.37830034722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45972.37830034722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45972.37830034722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45972.37830034722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45972.37830034722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45972.37830034722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45972.37830034722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45972.37830034722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45972.37830034722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45972.37830034722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45972.37830034722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45972.37830034722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45972.37830034722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45972.37830034722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45972.37830034722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45972.37830034722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45972.37830034722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45972.37830034722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45972.37830034722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45972.37830034722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45972.37830034722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45972.37830034722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45972.37830034722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45972.37830034722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45972.37830034722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45972.37830034722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45972.37830034722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45972.37830034722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45972.37830034722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45972.37830034722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45972.37830034722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45972.37830034722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45972.37830034722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45972.37830034722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45972.37830034722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45972.37830034722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45972.37830034722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45972.37830034722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45972.37830034722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45972.37830034722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45972.37830034722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45972.37830034722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45972.37830034722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45972.37830034722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45972.37830034722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45972.37830034722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45972.37830034722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45972.37830034722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45972.37830034722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45972.37830034722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45972.37830034722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45972.37830034722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45972.37830034722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45972.37830034722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45972.37830034722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45972.37830034722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45972.37830034722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45972.37830034722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45972.37830034722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45972.37830034722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45972.37830034722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45972.37830034722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45972.37830034722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45972.37830034722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45972.37830034722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45972.37830034722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45972.37830034722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45972.37830034722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45972.37830034722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45972.37830034722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45972.37830034722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45972.37830034722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45972.37830034722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45972.37830034722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45972.37830034722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45972.37830034722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45972.37830034722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45972.37830034722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45972.37830034722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45972.37830034722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45972.37830034722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45972.37830034722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45972.37830034722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45972.37830034722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45972.37830034722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45972.37830034722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45972.37830034722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45972.37830034722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45972.37830034722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45972.37830034722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45972.37830034722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45972.37830034722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45972.37830034722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45972.37830034722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45972.37830034722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45972.37830034722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45972.37830034722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45972.37830034722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45972.37830034722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45972.37830034722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45972.37830034722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45972.37830034722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45972.37830034722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45972.37830034722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45972.37830034722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45972.37830034722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45972.37830034722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45972.37830034722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45972.37830034722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45972.37830034722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45972.37830034722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45972.37830034722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45972.37830034722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45972.37830034722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45972.37830034722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45972.37830034722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45972.37830034722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45972.37830034722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45972.37830034722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45972.37830034722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45972.37830034722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45972.37830034722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45972.37830034722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45972.37830034722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45972.37830034722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45972.37830034722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45972.37830034722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45972.37830034722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45972.37830034722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45972.37830034722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45972.37830034722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45972.37830034722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45972.37830034722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45972.37830034722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45972.37830034722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45972.37830034722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45972.37830034722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45972.37830034722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45972.37830034722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45972.37830034722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45972.37830034722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45972.37830034722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45972.37830034722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45972.37830034722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45972.37830034722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45972.37830034722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45972.37830034722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45972.37830034722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45972.37830034722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45972.37830034722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45972.37830034722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45972.37830034722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45972.37830034722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45972.37830034722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45972.37830034722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45972.37830034722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45972.37830034722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45972.37830034722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45972.37830034722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45972.37830034722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45972.37830034722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45972.37830034722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45972.37830034722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45972.37830034722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45972.37830034722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45972.37830034722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45972.37830034722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45972.37830034722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45972.37830034722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45972.37830034722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45972.37830034722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45972.37830034722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45972.37830034722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45972.37830034722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45972.37830034722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45972.37830034722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45972.37830034722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45972.37830034722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45972.37830034722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45972.37830034722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45972.37830034722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45972.37830034722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45972.37830034722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45972.37830034722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45972.37830034722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45972.37830034722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45972.37830034722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45972.37830034722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45972.37830034722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45972.37830034722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45972.37830034722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45972.37830034722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45972.37830034722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45972.37830034722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45972.37830034722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45972.37830034722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45972.37830034722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45972.37830034722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45972.37830034722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45972.37830034722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45972.37830034722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45972.37830034722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45972.37830034722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45972.37830034722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45972.37830034722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45972.37830034722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45972.37830034722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45972.37830034722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45972.37830034722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45972.37830034722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45972.37830034722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45972.37830034722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45972.37830034722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45972.37830034722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45972.37830034722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45972.37830034722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45972.37830034722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45972.37830034722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45972.37830034722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45972.37830034722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45972.37830034722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45972.37830034722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45972.37830034722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45972.37830034722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45972.37830034722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45972.37830034722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45972.37830034722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45972.37830034722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45972.37830034722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45972.37830034722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45972.37830034722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45972.37830034722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45972.37830034722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45972.37830034722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45972.37830034722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45972.37830034722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45972.37830034722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45972.37830034722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45972.37830034722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45972.37830034722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45972.37830034722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45972.37830034722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45972.37830034722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45972.37830034722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45972.37830034722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45972.37830034722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45972.37830034722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45972.37830034722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45972.37830034722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45972.37830034722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45972.37830034722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45972.37830034722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45972.37830034722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45972.37830034722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45972.37830034722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45972.37830034722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45972.37830034722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45972.37830034722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45972.37830034722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45972.37830034722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45972.37830034722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45972.37830034722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45972.37830034722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45972.37830034722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45972.37830034722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45972.37830034722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45972.37830034722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45972.37830034722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45972.37830034722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45972.37830034722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45972.37830034722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45972.37830034722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45972.37830034722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45972.37830034722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45972.37830034722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45972.37830034722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45972.37830034722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45972.37830034722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45972.37830034722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45972.37830034722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45972.37830034722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45972.37830034722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45972.37830034722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45972.37830034722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45972.37830034722</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4"/>
  <sheetViews>
    <sheetView tabSelected="1" workbookViewId="0">
      <selection activeCell="K13" sqref="K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268.89758275462373</v>
      </c>
      <c r="H2" s="96">
        <v>45703.474768518521</v>
      </c>
      <c r="I2" s="96" t="str">
        <f>IFERROR(VLOOKUP(D2,DB!A:F,6,0),"")</f>
        <v>SCECO</v>
      </c>
      <c r="J2" s="96" t="str">
        <f>IFERROR(VLOOKUP(D2,DB!A:G,7,0),"")</f>
        <v>Dead</v>
      </c>
      <c r="K2" s="98" t="s">
        <v>39108</v>
      </c>
      <c r="L2" s="92" t="str">
        <f>IFERROR(VLOOKUP(D2,DB!A:I,9,0),"")</f>
        <v>Latis</v>
      </c>
    </row>
    <row r="3" spans="1:16" ht="15" customHeight="1">
      <c r="A3" s="135"/>
      <c r="B3" s="135" t="str">
        <f>IFERROR(VLOOKUP(D3,DB!A:K,11,0),"")</f>
        <v/>
      </c>
      <c r="C3" s="94"/>
      <c r="D3" s="92"/>
      <c r="E3" s="95"/>
      <c r="F3" s="96"/>
      <c r="G3" s="97">
        <f ca="1">IFERROR(NOW()-F3,"")</f>
        <v>45972.37830034722</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45972.37830034722</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45972.37830034722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45972.37830034722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45972.37830034722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45972.37830034722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45972.37830034722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45972.37830034722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45972.37830034722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45972.37830034722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45972.37830034722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45972.37830034722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45972.37830034722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45972.37830034722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45972.37830034722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45972.37830034722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45972.37830034722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45972.37830034722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45972.37830034722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45972.37830034722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45972.37830034722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45972.37830034722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45972.37830034722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45972.37830034722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45972.37830034722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45972.37830034722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45972.37830034722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45972.37830034722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45972.37830034722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45972.37830034722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45972.37830034722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45972.37830034722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45972.37830034722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45972.37830034722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45972.37830034722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45972.37830034722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45972.37830034722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45972.37830034722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45972.37830034722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45972.37830034722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45972.37830034722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45972.37830034722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45972.37830034722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45972.37830034722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45972.37830034722</v>
      </c>
      <c r="H47" s="96"/>
      <c r="I47" s="135" t="str">
        <f>IFERROR(VLOOKUP(D47,DB!A:F,6,0),"")</f>
        <v/>
      </c>
      <c r="J47" s="135" t="str">
        <f>IFERROR(VLOOKUP(D47,DB!A:G,7,0),"")</f>
        <v/>
      </c>
      <c r="K47" s="98"/>
      <c r="L47" s="92" t="str">
        <f>IFERROR(VLOOKUP(D47,DB!A:I,9,0),"")</f>
        <v/>
      </c>
    </row>
    <row r="48" spans="1:12" ht="15" customHeight="1">
      <c r="A48" s="149"/>
      <c r="B48" s="149" t="str">
        <f>IFERROR(VLOOKUP(D48,DB!A:K,11,0),"")</f>
        <v/>
      </c>
      <c r="C48" s="150"/>
      <c r="D48" s="151"/>
      <c r="E48" s="152"/>
      <c r="F48" s="153"/>
      <c r="G48" s="97">
        <f ca="1">IFERROR(NOW()-F48,"")</f>
        <v>45972.37830034722</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45972.37830034722</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45972.37830034722</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45972.37830034722</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45972.37830034722</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45972.37830034722</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45972.37830034722</v>
      </c>
      <c r="H54" s="153"/>
      <c r="I54" s="149" t="str">
        <f>IFERROR(VLOOKUP(D54,DB!A:F,6,0),"")</f>
        <v/>
      </c>
      <c r="J54" s="149" t="str">
        <f>IFERROR(VLOOKUP(D54,DB!A:G,7,0),"")</f>
        <v/>
      </c>
      <c r="K54" s="154"/>
      <c r="L54" s="151" t="str">
        <f>IFERROR(VLOOKUP(D54,DB!A:I,9,0),"")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8"/>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80.546240162031609</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46.189423032403283</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37" ca="1" si="1">IFERROR(NOW()-F4,"")</f>
        <v>23.717189236107515</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t="s">
        <v>39117</v>
      </c>
      <c r="B6" s="124" t="str">
        <f>IFERROR(VLOOKUP(D6,DB!A:K,11,0),"")</f>
        <v>R5</v>
      </c>
      <c r="C6" s="124">
        <v>2</v>
      </c>
      <c r="D6" s="124" t="s">
        <v>38397</v>
      </c>
      <c r="E6" s="124" t="s">
        <v>39021</v>
      </c>
      <c r="F6" s="125">
        <v>45972.345590277779</v>
      </c>
      <c r="G6" s="126">
        <f t="shared" ca="1" si="1"/>
        <v>3.2710069441236556E-2</v>
      </c>
      <c r="H6" s="125">
        <v>45972.336192129631</v>
      </c>
      <c r="I6" s="124" t="str">
        <f>IFERROR(VLOOKUP(D6,DB!A:F,6,0),"")</f>
        <v>SCECO</v>
      </c>
      <c r="J6" s="124" t="str">
        <f>IFERROR(VLOOKUP(D6,DB!A:G,7,0),"")</f>
        <v>Haj Removal</v>
      </c>
      <c r="K6" s="124" t="s">
        <v>39118</v>
      </c>
      <c r="L6" s="124" t="str">
        <f>IFERROR(VLOOKUP(D6,DB!A:I,9,0),"")</f>
        <v>Latis</v>
      </c>
    </row>
    <row r="7" spans="1:13">
      <c r="A7" s="124" t="s">
        <v>39119</v>
      </c>
      <c r="B7" s="124" t="str">
        <f>IFERROR(VLOOKUP(D7,DB!A:K,11,0),"")</f>
        <v>R5</v>
      </c>
      <c r="C7" s="124">
        <v>1</v>
      </c>
      <c r="D7" s="124" t="s">
        <v>32400</v>
      </c>
      <c r="E7" s="124" t="s">
        <v>39021</v>
      </c>
      <c r="F7" s="125">
        <v>45972.347962962966</v>
      </c>
      <c r="G7" s="126">
        <f t="shared" ca="1" si="1"/>
        <v>3.0337384254380595E-2</v>
      </c>
      <c r="H7" s="125">
        <v>45972.342164351852</v>
      </c>
      <c r="I7" s="124" t="str">
        <f>IFERROR(VLOOKUP(D7,DB!A:F,6,0),"")</f>
        <v>SCECO</v>
      </c>
      <c r="J7" s="124" t="str">
        <f>IFERROR(VLOOKUP(D7,DB!A:G,7,0),"")</f>
        <v>Vandalized</v>
      </c>
      <c r="K7" s="124" t="s">
        <v>39118</v>
      </c>
      <c r="L7" s="124" t="str">
        <f>IFERROR(VLOOKUP(D7,DB!A:I,9,0),"")</f>
        <v>Latis</v>
      </c>
    </row>
    <row r="8" spans="1:13">
      <c r="A8" s="124"/>
      <c r="B8" s="124" t="str">
        <f>IFERROR(VLOOKUP(D8,DB!A:K,11,0),"")</f>
        <v/>
      </c>
      <c r="C8" s="124"/>
      <c r="D8" s="124"/>
      <c r="E8" s="124"/>
      <c r="F8" s="125"/>
      <c r="G8" s="126">
        <f t="shared" ca="1" si="1"/>
        <v>45972.37830034722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45972.37830034722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45972.37830034722</v>
      </c>
      <c r="H10" s="125"/>
      <c r="I10" s="124" t="str">
        <f>IFERROR(VLOOKUP(D10,DB!A:F,6,0),"")</f>
        <v/>
      </c>
      <c r="J10" s="124" t="str">
        <f>IFERROR(VLOOKUP(D10,DB!A:G,7,0),"")</f>
        <v/>
      </c>
      <c r="K10" s="124"/>
      <c r="L10" s="124" t="str">
        <f>IFERROR(VLOOKUP(D10,DB!A:I,9,0),"")</f>
        <v/>
      </c>
    </row>
    <row r="11" spans="1:13">
      <c r="A11" s="124"/>
      <c r="B11" s="124" t="str">
        <f>IFERROR(VLOOKUP(D11,DB!A:K,11,0),"")</f>
        <v/>
      </c>
      <c r="C11" s="124"/>
      <c r="D11"/>
      <c r="E11" s="124"/>
      <c r="F11" s="125"/>
      <c r="G11" s="126">
        <f t="shared" ca="1" si="1"/>
        <v>45972.37830034722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45972.37830034722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45972.37830034722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45972.37830034722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45972.37830034722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45972.37830034722</v>
      </c>
      <c r="H16" s="125"/>
      <c r="I16" s="124" t="str">
        <f>IFERROR(VLOOKUP(D16,DB!A:F,6,0),"")</f>
        <v/>
      </c>
      <c r="J16" s="124" t="str">
        <f>IFERROR(VLOOKUP(D16,DB!A:G,7,0),"")</f>
        <v/>
      </c>
      <c r="K16" s="124"/>
      <c r="L16" s="124" t="str">
        <f>IFERROR(VLOOKUP(D16,DB!A:I,9,0),"")</f>
        <v/>
      </c>
    </row>
    <row r="17" spans="1:12">
      <c r="A17" s="124"/>
      <c r="B17" s="124" t="str">
        <f>IFERROR(VLOOKUP(D17,DB!A:K,11,0),"")</f>
        <v/>
      </c>
      <c r="C17" s="124"/>
      <c r="D17"/>
      <c r="E17" s="124"/>
      <c r="F17" s="125"/>
      <c r="G17" s="126">
        <f t="shared" ca="1" si="1"/>
        <v>45972.37830034722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45972.37830034722</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5"/>
      <c r="G19" s="126">
        <f t="shared" ca="1" si="1"/>
        <v>45972.37830034722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45972.37830034722</v>
      </c>
      <c r="H20" s="125"/>
      <c r="I20" s="124" t="str">
        <f>IFERROR(VLOOKUP(D20,DB!A:F,6,0),"")</f>
        <v/>
      </c>
      <c r="J20" s="124" t="str">
        <f>IFERROR(VLOOKUP(D20,DB!A:G,7,0),"")</f>
        <v/>
      </c>
      <c r="K20" s="124"/>
      <c r="L20" s="124" t="str">
        <f>IFERROR(VLOOKUP(D20,DB!A:I,9,0),"")</f>
        <v/>
      </c>
    </row>
    <row r="21" spans="1:12">
      <c r="A21" s="124"/>
      <c r="B21" s="124" t="str">
        <f>IFERROR(VLOOKUP(D21,DB!A:K,11,0),"")</f>
        <v/>
      </c>
      <c r="C21" s="124"/>
      <c r="D21"/>
      <c r="E21" s="124"/>
      <c r="F21" s="124"/>
      <c r="G21" s="126">
        <f t="shared" ca="1" si="1"/>
        <v>45972.37830034722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45972.37830034722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45972.37830034722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45972.37830034722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45972.37830034722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45972.37830034722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45972.37830034722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45972.37830034722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45972.37830034722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45972.37830034722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45972.37830034722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45972.37830034722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45972.37830034722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45972.37830034722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45972.37830034722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45972.37830034722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45972.37830034722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ref="G38:G101" ca="1" si="2">IFERROR(NOW()-F38,"")</f>
        <v>45972.37830034722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45972.37830034722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45972.37830034722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45972.37830034722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45972.37830034722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45972.37830034722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45972.37830034722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45972.37830034722</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45972.37830034722</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45972.37830034722</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45972.37830034722</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45972.37830034722</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45972.37830034722</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45972.37830034722</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45972.37830034722</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45972.37830034722</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45972.37830034722</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45972.37830034722</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45972.37830034722</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45972.37830034722</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45972.37830034722</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45972.37830034722</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45972.37830034722</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45972.37830034722</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45972.37830034722</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45972.37830034722</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45972.37830034722</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45972.37830034722</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45972.37830034722</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45972.37830034722</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45972.37830034722</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45972.37830034722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45972.37830034722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45972.37830034722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45972.37830034722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45972.37830034722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45972.37830034722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45972.37830034722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45972.37830034722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45972.37830034722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45972.37830034722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45972.37830034722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45972.37830034722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45972.37830034722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45972.37830034722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45972.37830034722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45972.37830034722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45972.37830034722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45972.37830034722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45972.37830034722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45972.37830034722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45972.37830034722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45972.37830034722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45972.37830034722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45972.37830034722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45972.37830034722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45972.37830034722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2"/>
        <v>45972.37830034722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2"/>
        <v>45972.37830034722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45972.37830034722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45972.37830034722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45972.37830034722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45972.37830034722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45972.37830034722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ref="G102:G165" ca="1" si="3">IFERROR(NOW()-F102,"")</f>
        <v>45972.37830034722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45972.37830034722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45972.37830034722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45972.37830034722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45972.37830034722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45972.37830034722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45972.37830034722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45972.37830034722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45972.37830034722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45972.37830034722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45972.37830034722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45972.37830034722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45972.37830034722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45972.37830034722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45972.37830034722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45972.37830034722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45972.37830034722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45972.37830034722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45972.37830034722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45972.37830034722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45972.37830034722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45972.37830034722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45972.37830034722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45972.37830034722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45972.37830034722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45972.37830034722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45972.37830034722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45972.37830034722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45972.37830034722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45972.37830034722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45972.37830034722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45972.37830034722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45972.37830034722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45972.37830034722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45972.37830034722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45972.37830034722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45972.37830034722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45972.37830034722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45972.37830034722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45972.37830034722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45972.37830034722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45972.37830034722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45972.37830034722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45972.37830034722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45972.37830034722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45972.37830034722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45972.37830034722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45972.37830034722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45972.37830034722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45972.37830034722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45972.37830034722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45972.37830034722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45972.37830034722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45972.37830034722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45972.37830034722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45972.37830034722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45972.37830034722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45972.37830034722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45972.37830034722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45972.37830034722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45972.37830034722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45972.37830034722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45972.37830034722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45972.37830034722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ref="G166:G229" ca="1" si="4">IFERROR(NOW()-F166,"")</f>
        <v>45972.37830034722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45972.37830034722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45972.37830034722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45972.37830034722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45972.37830034722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45972.37830034722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45972.37830034722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45972.37830034722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45972.37830034722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45972.37830034722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45972.37830034722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45972.37830034722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45972.37830034722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45972.37830034722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45972.37830034722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45972.37830034722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45972.37830034722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45972.37830034722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45972.37830034722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45972.37830034722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45972.37830034722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45972.37830034722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45972.37830034722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45972.37830034722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45972.37830034722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45972.37830034722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45972.37830034722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45972.37830034722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45972.37830034722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45972.37830034722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45972.37830034722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45972.37830034722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45972.37830034722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45972.37830034722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45972.37830034722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45972.37830034722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45972.37830034722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45972.37830034722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45972.37830034722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45972.37830034722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45972.37830034722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45972.37830034722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45972.37830034722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45972.37830034722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45972.37830034722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45972.37830034722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45972.37830034722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45972.37830034722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45972.37830034722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45972.37830034722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45972.37830034722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45972.37830034722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45972.37830034722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45972.37830034722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45972.37830034722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45972.37830034722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45972.37830034722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45972.37830034722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45972.37830034722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45972.37830034722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45972.37830034722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45972.37830034722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45972.37830034722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45972.37830034722</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ref="G230:G293" ca="1" si="5">IFERROR(NOW()-F230,"")</f>
        <v>45972.37830034722</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45972.37830034722</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45972.37830034722</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45972.37830034722</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45972.37830034722</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45972.37830034722</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45972.37830034722</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45972.37830034722</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45972.37830034722</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45972.37830034722</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45972.37830034722</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45972.37830034722</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45972.37830034722</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45972.37830034722</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45972.37830034722</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45972.37830034722</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45972.37830034722</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45972.37830034722</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45972.37830034722</v>
      </c>
      <c r="H248" s="124"/>
      <c r="I248" s="124" t="str">
        <f>IFERROR(VLOOKUP(D248,DB!A:F,6,0),"")</f>
        <v/>
      </c>
      <c r="J248" s="124" t="str">
        <f>IFERROR(VLOOKUP(D248,DB!A:G,7,0),"")</f>
        <v/>
      </c>
      <c r="K248" s="124"/>
      <c r="L248" s="124" t="str">
        <f>IFERROR(VLOOKUP(D248,DB!A:I,9,0),"")</f>
        <v/>
      </c>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sheetData>
  <dataValidations count="2">
    <dataValidation allowBlank="1" showInputMessage="1" showErrorMessage="1" sqref="E1" xr:uid="{920C6338-E771-4DAE-8C89-92A9093EA4DE}"/>
    <dataValidation type="list" allowBlank="1" showInputMessage="1" showErrorMessage="1" sqref="E2:E2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5"/>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3" ca="1" si="0">IFERROR(NOW()-F2,"-")</f>
        <v>45972.37830034722</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45972.37830034722</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ref="G4:G67" ca="1" si="1">IFERROR(NOW()-F4,"-")</f>
        <v>45972.37830034722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1"/>
        <v>45972.37830034722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1"/>
        <v>45972.37830034722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45972.37830034722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45972.37830034722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45972.37830034722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45972.37830034722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45972.37830034722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45972.37830034722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45972.37830034722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45972.37830034722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45972.37830034722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45972.37830034722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45972.37830034722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45972.37830034722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45972.37830034722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45972.37830034722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45972.37830034722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45972.37830034722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45972.37830034722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45972.37830034722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45972.37830034722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45972.37830034722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45972.37830034722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45972.37830034722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45972.37830034722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45972.37830034722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45972.37830034722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45972.37830034722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45972.37830034722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45972.37830034722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45972.37830034722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45972.37830034722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45972.37830034722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45972.37830034722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45972.37830034722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45972.37830034722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45972.37830034722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45972.37830034722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45972.37830034722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45972.37830034722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45972.37830034722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45972.37830034722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45972.37830034722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45972.37830034722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45972.37830034722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45972.37830034722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45972.37830034722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45972.37830034722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45972.37830034722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45972.37830034722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45972.37830034722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45972.37830034722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45972.37830034722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45972.37830034722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45972.37830034722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45972.37830034722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45972.37830034722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45972.37830034722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45972.37830034722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45972.37830034722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45972.37830034722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45972.37830034722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45972.37830034722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ref="G68:G131" ca="1" si="2">IFERROR(NOW()-F68,"-")</f>
        <v>45972.37830034722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2"/>
        <v>45972.37830034722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2"/>
        <v>45972.37830034722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45972.37830034722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45972.37830034722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45972.37830034722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45972.37830034722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45972.37830034722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45972.37830034722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45972.37830034722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45972.37830034722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45972.37830034722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45972.37830034722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45972.37830034722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45972.37830034722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45972.37830034722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45972.37830034722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45972.37830034722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45972.37830034722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45972.37830034722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45972.37830034722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45972.37830034722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45972.37830034722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45972.37830034722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45972.37830034722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45972.37830034722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45972.37830034722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45972.37830034722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45972.37830034722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45972.37830034722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45972.37830034722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45972.37830034722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45972.37830034722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45972.37830034722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45972.37830034722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45972.37830034722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45972.37830034722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45972.37830034722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45972.37830034722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45972.37830034722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45972.37830034722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45972.37830034722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45972.37830034722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45972.37830034722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45972.37830034722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45972.37830034722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45972.37830034722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45972.37830034722</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45972.37830034722</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45972.37830034722</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45972.37830034722</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45972.37830034722</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45972.37830034722</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45972.37830034722</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45972.37830034722</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45972.37830034722</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45972.37830034722</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45972.37830034722</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45972.37830034722</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45972.37830034722</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45972.37830034722</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45972.37830034722</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45972.37830034722</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45972.37830034722</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ref="G132:G165" ca="1" si="3">IFERROR(NOW()-F132,"-")</f>
        <v>45972.37830034722</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3"/>
        <v>45972.37830034722</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3"/>
        <v>45972.37830034722</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45972.37830034722</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45972.37830034722</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45972.37830034722</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45972.37830034722</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45972.37830034722</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45972.37830034722</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45972.37830034722</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45972.37830034722</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45972.37830034722</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45972.37830034722</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45972.37830034722</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45972.37830034722</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45972.37830034722</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45972.37830034722</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45972.37830034722</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45972.37830034722</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45972.37830034722</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45972.37830034722</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45972.37830034722</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45972.37830034722</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45972.37830034722</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45972.37830034722</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45972.37830034722</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45972.37830034722</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45972.37830034722</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45972.37830034722</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45972.37830034722</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45972.37830034722</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45972.37830034722</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45972.37830034722</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45972.37830034722</v>
      </c>
      <c r="H165" s="143"/>
      <c r="I165" s="141" t="str">
        <f>IFERROR(VLOOKUP(D165,DB!A:F,6,0),"")</f>
        <v/>
      </c>
      <c r="J165" s="141" t="str">
        <f>IFERROR(VLOOKUP(D165,DB!A:G,7,0),"")</f>
        <v/>
      </c>
      <c r="K165" s="144"/>
      <c r="L165" s="145" t="str">
        <f>IFERROR(VLOOKUP(D165,DB!A:I,9,0),"")</f>
        <v/>
      </c>
    </row>
  </sheetData>
  <dataValidations count="2">
    <dataValidation allowBlank="1" showInputMessage="1" showErrorMessage="1" sqref="E1" xr:uid="{9E1BC488-8814-4F8A-8DBE-742B3278AB71}"/>
    <dataValidation type="list" allowBlank="1" showInputMessage="1" showErrorMessage="1" sqref="E2:E16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2025-11-11T06:06:11Z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